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12"/>
  <workbookPr defaultThemeVersion="166925"/>
  <mc:AlternateContent xmlns:mc="http://schemas.openxmlformats.org/markup-compatibility/2006">
    <mc:Choice Requires="x15">
      <x15ac:absPath xmlns:x15ac="http://schemas.microsoft.com/office/spreadsheetml/2010/11/ac" url="/Users/sinclaircd1/Desktop/"/>
    </mc:Choice>
  </mc:AlternateContent>
  <xr:revisionPtr revIDLastSave="1" documentId="8_{861797EB-2438-F942-B265-CAD62FDEDEB1}" xr6:coauthVersionLast="47" xr6:coauthVersionMax="47" xr10:uidLastSave="{47DFA93E-AF84-4166-88AC-C8AB165726E5}"/>
  <bookViews>
    <workbookView xWindow="0" yWindow="0" windowWidth="44800" windowHeight="25200" firstSheet="6" activeTab="9" xr2:uid="{00000000-000D-0000-FFFF-FFFF00000000}"/>
  </bookViews>
  <sheets>
    <sheet name="edTPA Overview" sheetId="13" r:id="rId1"/>
    <sheet name="EC-6" sheetId="1" r:id="rId2"/>
    <sheet name="MLG" sheetId="2" r:id="rId3"/>
    <sheet name="Agricultural Education" sheetId="3" r:id="rId4"/>
    <sheet name="Visual Arts" sheetId="4" r:id="rId5"/>
    <sheet name="K-12 Music" sheetId="5" r:id="rId6"/>
    <sheet name="K-12 Dance" sheetId="14" r:id="rId7"/>
    <sheet name="K-12 Theatre" sheetId="15" r:id="rId8"/>
    <sheet name="Secondary ELA" sheetId="6" r:id="rId9"/>
    <sheet name="Secondary HSS" sheetId="7" r:id="rId10"/>
    <sheet name="Family and Cons Sci" sheetId="8" r:id="rId11"/>
    <sheet name="K-12 Phys Ed" sheetId="9" r:id="rId12"/>
    <sheet name="Biology" sheetId="10" r:id="rId13"/>
    <sheet name="SPED" sheetId="11" r:id="rId14"/>
    <sheet name="DHH" sheetId="12" r:id="rId1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5" i="15" l="1"/>
  <c r="F39" i="15"/>
  <c r="F40" i="14"/>
  <c r="F34" i="14"/>
  <c r="F84" i="5"/>
  <c r="F83" i="5"/>
  <c r="F80" i="5"/>
  <c r="F79" i="5"/>
  <c r="F78" i="5"/>
  <c r="F109" i="5"/>
  <c r="F39" i="12"/>
  <c r="F38" i="12"/>
  <c r="F68" i="11"/>
  <c r="F63" i="11"/>
  <c r="F62" i="11"/>
  <c r="F59" i="9"/>
  <c r="F58" i="9"/>
  <c r="F55" i="9"/>
  <c r="F54" i="9"/>
  <c r="F53" i="9"/>
  <c r="F40" i="8"/>
  <c r="F34" i="8"/>
  <c r="F48" i="6"/>
  <c r="F42" i="6"/>
  <c r="F108" i="5"/>
  <c r="F105" i="5"/>
  <c r="F104" i="5"/>
  <c r="F103" i="5"/>
  <c r="F42" i="3"/>
  <c r="F36" i="3"/>
  <c r="F157" i="2"/>
  <c r="F119" i="2"/>
  <c r="N21" i="2"/>
  <c r="V19" i="2"/>
  <c r="X19" i="2"/>
  <c r="X20" i="2" s="1"/>
</calcChain>
</file>

<file path=xl/sharedStrings.xml><?xml version="1.0" encoding="utf-8"?>
<sst xmlns="http://schemas.openxmlformats.org/spreadsheetml/2006/main" count="2108" uniqueCount="448">
  <si>
    <t>edTPA Data Breakdown Overview</t>
  </si>
  <si>
    <t>Task 1: Planning                                                                                                                                                                                                                             Rubric 1. Planning for Content Understandings
Rubric 2. Planning to Support Varied Student Needs
Rubric 3. Using Knowledge of Students to Inform Teaching and Learning
Rubric 4. Identifying and Supporting Language Demands
Rubric 5. Planning Assessments to Monitor and Support Student Learning</t>
  </si>
  <si>
    <t>Task 1 is pastel blue</t>
  </si>
  <si>
    <t>Task 2: Instruction
Rubric 6. Learning Environment
Rubric 7. Engaging Students in Learning
Rubric 8. Deepening Student Learning
Rubric 9. Subject Specific Pedagogy
Rubric 10. Analyzing Teaching Effectiveness_x000D_</t>
  </si>
  <si>
    <t>Task 2 is pastel yellow</t>
  </si>
  <si>
    <t>Task 3: Assessment
Rubric 11. Analysis of Student Learning
Rubric 12. Providing Feedback to Guide Learning
Rubric 13. Student Use of Feedback;
Rubric 14. Analyzing Students’ Language Use and Content Learning
Rubric 15. Using Assessment to Inform Instruction</t>
  </si>
  <si>
    <t>Task 3 is pastel green</t>
  </si>
  <si>
    <t>Task 4: Elementary Education Handbook Only                                                                                                                                                                        Rubric 19. Analyzing Whole Class Understandings                                                                                                                                                                 Rubric 20. Analyzing Individual Student Work Samples                                                                                                                                                         Rubric 21. Using Evidence to Reflect on Teaching</t>
  </si>
  <si>
    <t>Task 4 is pastel orange</t>
  </si>
  <si>
    <t xml:space="preserve">Summary of all 15-Rubric Handbook submissions for SFA in Spring 2022 </t>
  </si>
  <si>
    <r>
      <rPr>
        <sz val="11"/>
        <color rgb="FF000000"/>
        <rFont val="Calibri"/>
      </rPr>
      <t>141 candidates submitted a portfolio 
130 (92% of submitted) were successful on their first submission.
Average Total Score: 42.1 (National Average: 44.1)
● Range: 28-55
● 105 (74%)</t>
    </r>
    <r>
      <rPr>
        <b/>
        <sz val="11"/>
        <color rgb="FF000000"/>
        <rFont val="Calibri"/>
      </rPr>
      <t xml:space="preserve"> </t>
    </r>
    <r>
      <rPr>
        <sz val="11"/>
        <color rgb="FF000000"/>
        <rFont val="Calibri"/>
      </rPr>
      <t xml:space="preserve">scored 37 or above (set cut scores from other states range from 35 to 41; 37 is the most common cut score)
Average Rubric Score: 2.8 
10 (7% of submitted) did not submit a scorable portfolio on their first attempt.                                                                                                                                           10 candidates have successfully resubmitted their portfolio; 1 candidate has not.
2 candidates did not submit a portfolio.
</t>
    </r>
  </si>
  <si>
    <t>Demographics       (all 15 rubric handbooks)</t>
  </si>
  <si>
    <t>Ethnicity</t>
  </si>
  <si>
    <t>Total</t>
  </si>
  <si>
    <t>Average Total Score</t>
  </si>
  <si>
    <t>Successful 1st Attempt</t>
  </si>
  <si>
    <t>Successful 2nd Attempt</t>
  </si>
  <si>
    <t>White</t>
  </si>
  <si>
    <t>101 (72%)</t>
  </si>
  <si>
    <t>92 (91%)</t>
  </si>
  <si>
    <t>8 (99%)</t>
  </si>
  <si>
    <t>Hispanic/Latino</t>
  </si>
  <si>
    <t>28 (20%)</t>
  </si>
  <si>
    <t>26 (93%)</t>
  </si>
  <si>
    <t>2 (100%)</t>
  </si>
  <si>
    <t>Black/African American</t>
  </si>
  <si>
    <t>9 (6%)</t>
  </si>
  <si>
    <t>9 (100%)</t>
  </si>
  <si>
    <t>Asian</t>
  </si>
  <si>
    <t>1 (1%)</t>
  </si>
  <si>
    <t>1 (100%)</t>
  </si>
  <si>
    <t>2 or More Races</t>
  </si>
  <si>
    <t>2(1%)</t>
  </si>
  <si>
    <t>Male</t>
  </si>
  <si>
    <t>38 (27%)</t>
  </si>
  <si>
    <t>33 (87%)</t>
  </si>
  <si>
    <t>4 (97%)</t>
  </si>
  <si>
    <t>Female</t>
  </si>
  <si>
    <t>103 (73%)</t>
  </si>
  <si>
    <t>97 (94%)</t>
  </si>
  <si>
    <t>6 (100%)</t>
  </si>
  <si>
    <t>Summary of all 18-Rubric Handbook Submissions for SFA in Spring 2022  (EC-6)</t>
  </si>
  <si>
    <t xml:space="preserve">65 candidates submitted a portfolio 
62 (95% of submitted) were successful on their first submission   
Average Total Score: 46.9 (National Average: 51.7)
● Range: 33-58
● 71% scored 44 or above 
Average Rubric Score: 2.6
3 (5% of submitted) did not submit a scorable portfolio on their first attempt; 3 (100%) have successfully resubmitted.
5 candidates did not submit a portfolio
</t>
  </si>
  <si>
    <t>Demographics</t>
  </si>
  <si>
    <t>47 (72%)</t>
  </si>
  <si>
    <t>45 (96%)</t>
  </si>
  <si>
    <t>12 (18%)</t>
  </si>
  <si>
    <t>11 (92%)</t>
  </si>
  <si>
    <t>4 (6%)</t>
  </si>
  <si>
    <t>4 (100%)</t>
  </si>
  <si>
    <t>1 (2%)</t>
  </si>
  <si>
    <t>64 (98%)</t>
  </si>
  <si>
    <t>61 (95%)</t>
  </si>
  <si>
    <t>3 (100%)</t>
  </si>
  <si>
    <t>EC-6</t>
  </si>
  <si>
    <t>Summary</t>
  </si>
  <si>
    <t>Comparison of Averages</t>
  </si>
  <si>
    <t>Total Score</t>
  </si>
  <si>
    <t>Task Scores</t>
  </si>
  <si>
    <t>Task 1 Rubrics</t>
  </si>
  <si>
    <t>Task 2 Rubrics</t>
  </si>
  <si>
    <t>Task 3 Rubrics</t>
  </si>
  <si>
    <t>Task 4 Rubrics</t>
  </si>
  <si>
    <t>Task 1</t>
  </si>
  <si>
    <t>Task 2</t>
  </si>
  <si>
    <t>Task 3</t>
  </si>
  <si>
    <t>Task 4</t>
  </si>
  <si>
    <t>SFA Avg.</t>
  </si>
  <si>
    <t>Texas Avg.</t>
  </si>
  <si>
    <t>National Avg.</t>
  </si>
  <si>
    <t>KEY:</t>
  </si>
  <si>
    <t>Submission was Successfull</t>
  </si>
  <si>
    <t>Submission was unsuccessful/condition code was received</t>
  </si>
  <si>
    <t>Total Score is below average set cut score in other states</t>
  </si>
  <si>
    <t>Rubric Score of 2/2.5 was received (Rubrics are scored on a scale of 1-5 with 2 being the second lowest possible score)</t>
  </si>
  <si>
    <t>Rubric Score of 1/1.5 was received (Rubrics are scored on a scale of 1-5 with 1 being the lowest possible score)</t>
  </si>
  <si>
    <t>Score Date</t>
  </si>
  <si>
    <t>Candidate Name</t>
  </si>
  <si>
    <t>Gender</t>
  </si>
  <si>
    <t>Aguilar, Stephanie</t>
  </si>
  <si>
    <t>F</t>
  </si>
  <si>
    <t>Alexander, Emily Megan</t>
  </si>
  <si>
    <t>Alvarado, Jazmin</t>
  </si>
  <si>
    <t>Aranda, Martha Maria</t>
  </si>
  <si>
    <t>Banfield, Megan Emily</t>
  </si>
  <si>
    <t>Borski, Kasey Danielle</t>
  </si>
  <si>
    <t>Burdzinski, Stephanie Lynn</t>
  </si>
  <si>
    <t>Buth, Cassandra A</t>
  </si>
  <si>
    <t>Butler, Kasey Deanna</t>
  </si>
  <si>
    <t>Cadajas, Makayla D</t>
  </si>
  <si>
    <t>Callison, Camryn Michelle</t>
  </si>
  <si>
    <t>Castillo, Karina</t>
  </si>
  <si>
    <t>I</t>
  </si>
  <si>
    <t>G10</t>
  </si>
  <si>
    <t>Castillo, Karina RETAKE</t>
  </si>
  <si>
    <t>Clifton, Callie Claire</t>
  </si>
  <si>
    <t>Craig, Hannah Lea</t>
  </si>
  <si>
    <t>Duncan, Emily Kay</t>
  </si>
  <si>
    <t>Dupree, Cameryn Wooden</t>
  </si>
  <si>
    <t>Estrella, Isabella</t>
  </si>
  <si>
    <t>Ewing, Mallory Michelle</t>
  </si>
  <si>
    <t>Ferguson, Monica Diane</t>
  </si>
  <si>
    <t>Fermin Tello, Michelle</t>
  </si>
  <si>
    <t>Foutz, Allyson Kristine</t>
  </si>
  <si>
    <t>Garcia, Madison Paige</t>
  </si>
  <si>
    <t>Garza, Sarah Jane</t>
  </si>
  <si>
    <t>Haro, Azariah-Alazay Alvarez</t>
  </si>
  <si>
    <t>Herrington, Leann Barber</t>
  </si>
  <si>
    <t>Holmes, Melissa</t>
  </si>
  <si>
    <t>Horsman, Tamara Justine</t>
  </si>
  <si>
    <t>Hutson, Graciela Lydia</t>
  </si>
  <si>
    <t>Jones, Kayla Elizabeth</t>
  </si>
  <si>
    <t>Kirklin, Desiree Nicole</t>
  </si>
  <si>
    <t>Kunkel, Kate Ashley</t>
  </si>
  <si>
    <t>E2</t>
  </si>
  <si>
    <t>Laconis, Jenna Kathryn</t>
  </si>
  <si>
    <t>Laynor, Alexis Marisa</t>
  </si>
  <si>
    <t>Lazo, Matthew David</t>
  </si>
  <si>
    <t>M</t>
  </si>
  <si>
    <t>Lee, Gabriella Ann</t>
  </si>
  <si>
    <t>Lehmann, Regan Noel</t>
  </si>
  <si>
    <t>Lory, Devon Christine</t>
  </si>
  <si>
    <t>Lunsford, Ryleigh Kendall</t>
  </si>
  <si>
    <t>Lupo, Cassidy Paige</t>
  </si>
  <si>
    <t>Macias, Jasmine Crystal</t>
  </si>
  <si>
    <t>Matkin, Autumn Chelsea</t>
  </si>
  <si>
    <t>Mays, McKenzie Michele</t>
  </si>
  <si>
    <t>McDonald, Lauralee Marie</t>
  </si>
  <si>
    <t>McGuire, Samantha Katherine</t>
  </si>
  <si>
    <t>Nace, Lyndi Danielle</t>
  </si>
  <si>
    <t>O'Neal, Macy Nacol</t>
  </si>
  <si>
    <t>Orlando, Sadie Katherine</t>
  </si>
  <si>
    <t>Otterbine, Ali Ryan</t>
  </si>
  <si>
    <t>Peck, Sarah Allison</t>
  </si>
  <si>
    <t>Pedersen, Sofia Bomark</t>
  </si>
  <si>
    <t>Pierce, Sydney Paige</t>
  </si>
  <si>
    <t>E1</t>
  </si>
  <si>
    <t>Pierce, Sydney Paige RETAKE</t>
  </si>
  <si>
    <t>Randermann, Stephanie A</t>
  </si>
  <si>
    <t>Rangel, Eva Maria</t>
  </si>
  <si>
    <t>Ray, Isabel C</t>
  </si>
  <si>
    <t>Rhone, Asiyah Geornay</t>
  </si>
  <si>
    <t>Robertson, Michaela Karol</t>
  </si>
  <si>
    <t>Ruiz, Kaylie Tylynn</t>
  </si>
  <si>
    <t>Sampson, Jaylyn Alexandra</t>
  </si>
  <si>
    <t>Simon, Tandra N</t>
  </si>
  <si>
    <t>Smith, Clara Minette</t>
  </si>
  <si>
    <t>Smith, Isabella Morgan</t>
  </si>
  <si>
    <t>Sowell, Andria Marie</t>
  </si>
  <si>
    <t>Spurlock, Hannah Jo</t>
  </si>
  <si>
    <t>Spurlock, Hannah Jo RETAKE</t>
  </si>
  <si>
    <t>Stelly, Jisalyn Etavia</t>
  </si>
  <si>
    <t>Stevenson, Kelly Renee</t>
  </si>
  <si>
    <t>Swan, Grace M'Lynn</t>
  </si>
  <si>
    <t>VanPelt, Jonelle Dakota</t>
  </si>
  <si>
    <t>Verzal, Danielle Renee</t>
  </si>
  <si>
    <t>Walden, Kaylee Nicole</t>
  </si>
  <si>
    <t>Wallace, Kambry Ty'Shonna Danielle</t>
  </si>
  <si>
    <t>Webb, Taylor Michelle</t>
  </si>
  <si>
    <t>Break Down of Rubric Scores Received</t>
  </si>
  <si>
    <t>Scores</t>
  </si>
  <si>
    <t># of 1's</t>
  </si>
  <si>
    <t># of 2's</t>
  </si>
  <si>
    <t># of 3's</t>
  </si>
  <si>
    <t># of 4's</t>
  </si>
  <si>
    <t># of 5's</t>
  </si>
  <si>
    <t># of D's</t>
  </si>
  <si>
    <t># of E's</t>
  </si>
  <si>
    <t># of F's</t>
  </si>
  <si>
    <t># of G's</t>
  </si>
  <si>
    <t xml:space="preserve">Middle Childhood </t>
  </si>
  <si>
    <t>Summary- ELA</t>
  </si>
  <si>
    <t xml:space="preserve">4 candidates submitted a portfolio 
4 (100% of submitted) were successful on their first submission.
Average Total Score: 38.5 (National Average:  45.2)
● Range: 28-46
● 75% scored 37 or above (set cut scores from other states range from 35 to 41; 37 is the most common cut score)
Average Rubric Score: 2.6
0  (0% of submitted) did not submit a scorable portfolio on their first attempt
0 candidates did not submit a portfolio.
</t>
  </si>
  <si>
    <t>Comparison of Averages- ELA</t>
  </si>
  <si>
    <t>Candidate Scores- ELA</t>
  </si>
  <si>
    <t>Jones, Lillian Alexandria</t>
  </si>
  <si>
    <t>Rushin, Alexia Brianna</t>
  </si>
  <si>
    <t>Wallace, Faith Elizabeth</t>
  </si>
  <si>
    <t>Diaz, Chelsi Rose</t>
  </si>
  <si>
    <t>Break Down of Rubric Scores Received- ELA</t>
  </si>
  <si>
    <t>NA</t>
  </si>
  <si>
    <t>Black/ African American</t>
  </si>
  <si>
    <t>Summary- Math</t>
  </si>
  <si>
    <t xml:space="preserve">5 candidates submitted a portfolio 
5(100% of submitted) were successful on their first submission.
Average Total Score:  40.4 (National Average: 44.4)
● Range: 37-45
● 80% scored 37 or above (set cut scores from other states range from 35 to 41; 37 is the most common cut score)
Average Rubric Score: 2.7
0(0% of submitted) did not submit a scorable portfolio on their first attempt.
0 candidates did not submit a portfolio.
</t>
  </si>
  <si>
    <t>Comparison of Averages- Math</t>
  </si>
  <si>
    <t>Candidate Scores- Math</t>
  </si>
  <si>
    <t>Gibson, Katie Renee</t>
  </si>
  <si>
    <t>Ibarra Campuzano, Saul Armando</t>
  </si>
  <si>
    <t>Thomas, Va'Kendia Simone</t>
  </si>
  <si>
    <t>Weaver, Baylee Marie</t>
  </si>
  <si>
    <t>Diaz, Andrew David</t>
  </si>
  <si>
    <t>Break Down of Rubric Scores Recieved- Math</t>
  </si>
  <si>
    <t>2 (40%)</t>
  </si>
  <si>
    <t>1 (20%)</t>
  </si>
  <si>
    <t>3 (60%)</t>
  </si>
  <si>
    <t>Summary- History</t>
  </si>
  <si>
    <t xml:space="preserve">3 candidates submitted a portfolio 
3(100% of submitted) were successful on their first submission.
Average Total Score: 43 (National Average: 45.7)
● Range: 38-47
● 100% scored 37 or above (set cut scores from other states range from 35 to 41; 37 is the most common cut score)
Average Rubric Score: 2.9
0(0% of submitted) did not submit a scorable portfolio on their first attempt.
0 candidates did not submit a portfolio.
</t>
  </si>
  <si>
    <t>Comparison of Averages- History</t>
  </si>
  <si>
    <t>Candidate Scores- History</t>
  </si>
  <si>
    <t>Allison, Ashley L</t>
  </si>
  <si>
    <t>Browning, Holli D</t>
  </si>
  <si>
    <t>Cardenas, Aimee Deanne</t>
  </si>
  <si>
    <t>Break Down of Rubric Scores Received- History</t>
  </si>
  <si>
    <t>2 (67%)</t>
  </si>
  <si>
    <t>1 (33%)</t>
  </si>
  <si>
    <t>Summary- Science</t>
  </si>
  <si>
    <t xml:space="preserve">1 candidate submitted a portfolio 
1(100% of submitted) was successful on their first submission.
Average Total Score: 48 (National Average: 44.2)
● Range: 48
● 100% scored 37 or above (set cut scores from other states range from 35 to 41; 37 is the most common cut score)
Average Rubric Score: 3.2
0(0% of submitted) did not submit a scorable portfolio on their first attempt.
0 candidates did not submit a portfolio.
</t>
  </si>
  <si>
    <t>Comparison of Averages- Science</t>
  </si>
  <si>
    <t>Candidate Scores- Science</t>
  </si>
  <si>
    <t>Broman, Miranda Caitlyn</t>
  </si>
  <si>
    <t>Break Down of Rubric Scores Received- Science</t>
  </si>
  <si>
    <t>Agricultural Education</t>
  </si>
  <si>
    <t>Summary- General Agriculture</t>
  </si>
  <si>
    <t xml:space="preserve">6 candidates submitted a portfolio.
6(100% of submitted) were successful on their first submission.
Average Total Score: 39 (National Average: 45.6)
● Range: 33-49
● 83% scored 37 or above (set cut scores from other states range from 35 to 41; 37 is the most common cut score)
Average Rubric Score: 2.6
0(0% of submitted) did not submit a scorable portfolio on their first attempt.
0 candidates did not submit a portfolio.
</t>
  </si>
  <si>
    <t>Candidate Scores- General Agriculture</t>
  </si>
  <si>
    <t>Holmes, Brent Jacob</t>
  </si>
  <si>
    <t>Martin, Donna Ann Michelle</t>
  </si>
  <si>
    <t>Roberts, Brook Lillian</t>
  </si>
  <si>
    <t>Scott, Takaira Nichelle</t>
  </si>
  <si>
    <t>Stanford, Jordan Taylor</t>
  </si>
  <si>
    <t>Wise, Sarah</t>
  </si>
  <si>
    <t>Break Down of Rubric Scores Recieved- General Agriculture</t>
  </si>
  <si>
    <t>5 (83%)</t>
  </si>
  <si>
    <t>5 (100%)</t>
  </si>
  <si>
    <t>1 (17%)</t>
  </si>
  <si>
    <t>Art (Visual Arts)</t>
  </si>
  <si>
    <t xml:space="preserve">Summary </t>
  </si>
  <si>
    <t xml:space="preserve">1 candidates submitted a portfolio.
1 (100% of submitted) were successful on their first submission.
Average Total Score: 55 (National Average: 48.4)
● Range: 55
● 100% scored 37 or above (set cut scores from other states range from 35 to 41; 37 is the most common cut score)
Average Rubric Score: 3.7
0(0% of submitted) did not submit a scorable portfolio on their first attempt. 
0 candidates did not submit a portfolio.
</t>
  </si>
  <si>
    <t>Candidate Scores</t>
  </si>
  <si>
    <t>Tucker, Madison Leigh</t>
  </si>
  <si>
    <t>K-12 Performing Arts - Music</t>
  </si>
  <si>
    <t>SFA Avg. MUSIC</t>
  </si>
  <si>
    <t>SFA Avg. DANCE</t>
  </si>
  <si>
    <t>SFA Avg. THEATRE</t>
  </si>
  <si>
    <t>Summary- Music</t>
  </si>
  <si>
    <t xml:space="preserve">40 candidates submitted a portfolio.
35(88% of submitted) were successful on their first submission.
Average Total Score: 41.4 (National Average: 43.8)
● Range: 37-49
● 88% scored 37 or above (set cut scores from other states range from 35 to 41; 37 is the most common cut score)
Average Rubric Score: 2.7
5(12.5% of submitted) did not submit a scorable portfolio on their first attempt; 100% of candidates submitted a scorable portfolio on their 2nd attempt.
2 candidates did not submit a portfolio.
</t>
  </si>
  <si>
    <t>Candidate Scores- Music</t>
  </si>
  <si>
    <t>Alanis, Bryan Sebastain</t>
  </si>
  <si>
    <t>Autin, Tyler Allen</t>
  </si>
  <si>
    <t>Aviles-Gutierrez, Mariana</t>
  </si>
  <si>
    <t>Ayala, Abigail Skyler</t>
  </si>
  <si>
    <t>Bruner, Amanda June</t>
  </si>
  <si>
    <t>Bruner, Amanda June RETAKE</t>
  </si>
  <si>
    <t>Bury, Casen Donald</t>
  </si>
  <si>
    <t>Bykowski, Christian</t>
  </si>
  <si>
    <t>Campo, McKenzie Eve</t>
  </si>
  <si>
    <t>Cantu, Jacob</t>
  </si>
  <si>
    <t>Cantu, Jacob RETAKE</t>
  </si>
  <si>
    <t>E8</t>
  </si>
  <si>
    <t>Cole, Michaela Dalynn</t>
  </si>
  <si>
    <t>Cooper, Cheyenne Nycol</t>
  </si>
  <si>
    <t>Black/African Amer</t>
  </si>
  <si>
    <t>Donnelly, Eamonn Padraig</t>
  </si>
  <si>
    <t>Fishman, Zachary Joseph</t>
  </si>
  <si>
    <t>Folger, Abigail Alyssa</t>
  </si>
  <si>
    <t>Folger, Abigail Alyssa RETAKE</t>
  </si>
  <si>
    <t>Funes Hernandez, Maria Jose</t>
  </si>
  <si>
    <t>Guerra, Sofia Apolinar</t>
  </si>
  <si>
    <t>Hendrix, Mason Kyle</t>
  </si>
  <si>
    <t>Herriage, Ryan Kelsie</t>
  </si>
  <si>
    <t>Jones, Shelby Ann</t>
  </si>
  <si>
    <t>Kelly, Sarah Aileen</t>
  </si>
  <si>
    <t>Kelly, Sarah Aileen RETAKE</t>
  </si>
  <si>
    <t>Linscombe, Evan Mitchell</t>
  </si>
  <si>
    <t>Martinez, Fernando Xavier</t>
  </si>
  <si>
    <t>Mercer, Kristen Michelle</t>
  </si>
  <si>
    <t>Milton, Rachel Ann</t>
  </si>
  <si>
    <t>Moore, Gabriella Lucille</t>
  </si>
  <si>
    <t>Palmore, Grace Marie</t>
  </si>
  <si>
    <t>Palomino, Jonathan Pedro</t>
  </si>
  <si>
    <t>Patterson, Briley W</t>
  </si>
  <si>
    <t>Pearson, Joshua Lee</t>
  </si>
  <si>
    <t>Pedelty, Elizabeth Anne</t>
  </si>
  <si>
    <t>Roubieu, Caleb Paul</t>
  </si>
  <si>
    <t>Salas, Nathanael Sebastian</t>
  </si>
  <si>
    <t>Sandidge, Kelli Marie</t>
  </si>
  <si>
    <t>Sellers, Joshua Reed</t>
  </si>
  <si>
    <t>Skillman, Kevin Andrew</t>
  </si>
  <si>
    <t>Spears, Coleman Kent</t>
  </si>
  <si>
    <t>Stone, Megan Breanne</t>
  </si>
  <si>
    <t>Sturm, Savanna Rose</t>
  </si>
  <si>
    <t>Teamer, James Ternae</t>
  </si>
  <si>
    <t>Terral, Hannah Faye</t>
  </si>
  <si>
    <t>Torres, Julian Cody</t>
  </si>
  <si>
    <t>G8</t>
  </si>
  <si>
    <t>Torres, Julian Cody RETAKE</t>
  </si>
  <si>
    <t>Yarnall, Parker Hayes</t>
  </si>
  <si>
    <t>Break Down of Rubric Scores Received- Music</t>
  </si>
  <si>
    <t>Music Demographics</t>
  </si>
  <si>
    <t>28 (70%)</t>
  </si>
  <si>
    <t>25 (89%)</t>
  </si>
  <si>
    <t>10 (25%)</t>
  </si>
  <si>
    <t>8 (80%)</t>
  </si>
  <si>
    <t>2 (5%)</t>
  </si>
  <si>
    <t>20 (50%)</t>
  </si>
  <si>
    <t>18 (90%)</t>
  </si>
  <si>
    <t>17 (85%)</t>
  </si>
  <si>
    <t>Performing Arts OVERALL</t>
  </si>
  <si>
    <t>Performing Arts OVERALL Demographics</t>
  </si>
  <si>
    <t>35 (73%)</t>
  </si>
  <si>
    <t>30 (86%)</t>
  </si>
  <si>
    <t>10 (21%)</t>
  </si>
  <si>
    <t>2 (4%)</t>
  </si>
  <si>
    <t>20 (42%)</t>
  </si>
  <si>
    <t>28 (58%)</t>
  </si>
  <si>
    <t>23 (82%)</t>
  </si>
  <si>
    <t>K-12 Performing Arts - Dance</t>
  </si>
  <si>
    <t>Summary- Dance</t>
  </si>
  <si>
    <t xml:space="preserve">2 candidates submitted a portfolio.
2(100% of submitted) were successful on their first submission.
Average Total Score: 40.5 (National Average: 43.8)
● Range: 35-46
● 50% scored 37 or above (set cut scores from other states range from 35 to 41; 37 is the most common cut score)
Average Rubric Score: 2.7
0(0% of submitted) did not submit a scorable portfolio on their first attempt; the candidate submitted a scorable portfolio on their second attempt.
0 candidates did not submit a portfolio.
</t>
  </si>
  <si>
    <t>Candidate Scores- Dance</t>
  </si>
  <si>
    <t>Jeffus, Esther Anne</t>
  </si>
  <si>
    <t>Williams, Olivia Ann</t>
  </si>
  <si>
    <t>Break Down of Rubric Scores Recieved- Dance</t>
  </si>
  <si>
    <t>Dance Demographics</t>
  </si>
  <si>
    <t>K-12 Performing Arts - Theatre</t>
  </si>
  <si>
    <t>Summary- Theatre</t>
  </si>
  <si>
    <t xml:space="preserve">6 candidates submitted a portfolio.
4(67% of submitted) were successful on their first submission.
Average Total Score: 43.7 (National Average: 43.8)
● Range: 36-48
● 83% scored 37 or above (set cut scores from other states range from 35 to 41; 37 is the most common cut score)
Average Rubric Score: 2.9
2(33% of submitted) did not submit a scorable portfolio on their first attempt. 100% successful on second attempt
0 candidates did not submit a portfolio.
</t>
  </si>
  <si>
    <t>Candidate Scores- Theatre</t>
  </si>
  <si>
    <t>Baker, Grace Lauren</t>
  </si>
  <si>
    <t>Beam, Maddie Grace</t>
  </si>
  <si>
    <t>Edwards, Emily Rose</t>
  </si>
  <si>
    <t>Edwards, Emily Rose RETAKE</t>
  </si>
  <si>
    <t>Kirchman, Caitlyn Paige</t>
  </si>
  <si>
    <t>Kirchman, Caitlyn Paige RETAKE</t>
  </si>
  <si>
    <t>Lenington, Johana Elaine</t>
  </si>
  <si>
    <t>Odom, Hanna Nicole</t>
  </si>
  <si>
    <t>Break Down of Rubric Scores Received- Theatre</t>
  </si>
  <si>
    <t>Theatre Demographics</t>
  </si>
  <si>
    <t>4 (67%)</t>
  </si>
  <si>
    <t>2(100%)</t>
  </si>
  <si>
    <t>English (Secondary ELA)</t>
  </si>
  <si>
    <r>
      <rPr>
        <sz val="11"/>
        <color rgb="FF000000"/>
        <rFont val="Calibri"/>
      </rPr>
      <t>11 candidates submitted a portfolio.
11(100% of submitted) were successful on their first submission.
Average Total Score:  43 (National Average:</t>
    </r>
    <r>
      <rPr>
        <b/>
        <sz val="11"/>
        <color rgb="FF000000"/>
        <rFont val="Calibri"/>
      </rPr>
      <t xml:space="preserve"> </t>
    </r>
    <r>
      <rPr>
        <sz val="11"/>
        <color rgb="FF000000"/>
        <rFont val="Calibri"/>
      </rPr>
      <t xml:space="preserve">46.3)
● Range: 38-47
● 100% scored 37 or above (set cut scores from other states range from 35 to 41; 37 is the most common cut score)
Average Rubric Score: 2.9
0(0% of submitted) did not submit a scorable portfolio on their first attempt.
0 candidates did not submit a portfolio.
</t>
    </r>
  </si>
  <si>
    <t>Brown, Kacie Michelle</t>
  </si>
  <si>
    <t>Cox, Audra Hailey</t>
  </si>
  <si>
    <t>Denman, Savannah Faith</t>
  </si>
  <si>
    <t>DeWalt, Adalynn Kay</t>
  </si>
  <si>
    <t>Edwards, Joseph Matt</t>
  </si>
  <si>
    <t>Gutierrez, Viviana</t>
  </si>
  <si>
    <t>Haverkamp, Shelby Rose</t>
  </si>
  <si>
    <t>Heringer, Megan Victoria</t>
  </si>
  <si>
    <t>Horton, Hannah Rose</t>
  </si>
  <si>
    <t>Lyssy, Savannah Paige</t>
  </si>
  <si>
    <t>Sorensen, Sabrina Ann</t>
  </si>
  <si>
    <t>10 (91%)</t>
  </si>
  <si>
    <t>10 (100%)</t>
  </si>
  <si>
    <t>1 (9%)</t>
  </si>
  <si>
    <t>History (Secondary HSS)</t>
  </si>
  <si>
    <t xml:space="preserve">1 candidates submitted a portfolio.
1(100% of submitted) were successful on their first submission.
Average Total Score: 42 (National Average: 44.9)
● Range: 42
● 100% scored 37 or above (set cut scores from other states range from 35 to 41; 37 is the most common cut score)
Average Rubric Score: 2.8
0(0% of submitted) did not submit a scorable portfolio on their first attempt.
0 candidates did not submit a portfolio.
</t>
  </si>
  <si>
    <t>Sudano, Sara Mattie</t>
  </si>
  <si>
    <t>Break Down of Rubric Scores Recieved</t>
  </si>
  <si>
    <t>Human Sciences (Family and Cons Sci)</t>
  </si>
  <si>
    <t xml:space="preserve">3 candidates submitted a portfolio. 
3(100% of submitted) were successful on their first submission.
Average Total Score: 44.3 (National Average: 42.3)
● Range: 36-50
● 67% scored 37 or above (set cut scores from other states range from 35 to 41; 37 is the most common cut score)
Average Rubric Score: 3
0(0% of submitted) did not submit a scorable portfolio on their first attempt.
0 candidates did not submit a portfolio.
</t>
  </si>
  <si>
    <t>Menard, Kallie Anne</t>
  </si>
  <si>
    <t>Pradia, Symone Rache</t>
  </si>
  <si>
    <t>Steele, Brenna Paige</t>
  </si>
  <si>
    <t>Kinesiology (K-12 Phys Ed)</t>
  </si>
  <si>
    <t xml:space="preserve">19 candidates submitted a portfolio.
15(79% of submitted) were successful on their first submission.
Average Total Score: 36.4 (National Average: 39.1)
● Range: 32-40
● 56% scored 37 or above (set cut scores from other states range from 35 to 41; 37 is the most common cut score)
Average Rubric Score: 2.4
4(22% of submitted) did not submit a scorable portfolio one their first attempt
3 candidates submitted a scorable portfolio on their second attempt; 1 candidate has not submitted a scoreable portfolio.                                                                                                                                                                                                                                    0 candidates did not submit a portfolio.
</t>
  </si>
  <si>
    <t>Submission was unsuccessful/condition code was recieved</t>
  </si>
  <si>
    <t>Cannon, Haley Danielle</t>
  </si>
  <si>
    <t>Fentress, Maura Elisse</t>
  </si>
  <si>
    <t>G5</t>
  </si>
  <si>
    <t>G15</t>
  </si>
  <si>
    <t>Fentress, Maura Elisse RETAKE</t>
  </si>
  <si>
    <t>Fray, Taylor Jackson</t>
  </si>
  <si>
    <t>Garcia, Zeke Aaron</t>
  </si>
  <si>
    <t>Gurganus, Gregg Darren</t>
  </si>
  <si>
    <t>G99</t>
  </si>
  <si>
    <t>Hendrich, Russell J</t>
  </si>
  <si>
    <t>Jackson, Baily Isabella</t>
  </si>
  <si>
    <t>Johnson, Destinee Deanna</t>
  </si>
  <si>
    <t>Martinez, Peyton Daryl</t>
  </si>
  <si>
    <t>McMillan, Xavier Kelly</t>
  </si>
  <si>
    <t>McMillan, Xavier Kelly RETAKE</t>
  </si>
  <si>
    <t>Moore, Gabriela Michelle</t>
  </si>
  <si>
    <t>Nelson, Ke'Adric Lenier</t>
  </si>
  <si>
    <t>Neufeldt, Jake Glover</t>
  </si>
  <si>
    <t>Pinuelas, Bianca Vianey</t>
  </si>
  <si>
    <t>Quick, John Maxwell</t>
  </si>
  <si>
    <t>Reeves, Austin Kyle</t>
  </si>
  <si>
    <t>Rikel, Lawton Daniel</t>
  </si>
  <si>
    <t>Samuel, Payton Tashaun</t>
  </si>
  <si>
    <t>Weeks, Conner Todd</t>
  </si>
  <si>
    <t>Weeks, Conner Todd RETAKE</t>
  </si>
  <si>
    <t>11 (58%)</t>
  </si>
  <si>
    <t>7 (64%)</t>
  </si>
  <si>
    <t>3 (91%)</t>
  </si>
  <si>
    <t>5 (26%)</t>
  </si>
  <si>
    <t>3 (16%)</t>
  </si>
  <si>
    <t>13 (68%)</t>
  </si>
  <si>
    <t>6 (32%)</t>
  </si>
  <si>
    <t>Biology (Secondary Science)</t>
  </si>
  <si>
    <t xml:space="preserve">1 candidate submitted a portfolio.
1(100% of submitted) were successful on their first submission.
Average Total Score: 40 (National Average: 42.8)
● Range: 40
● 100% scored 37 or above (set cut scores from other states range from 35 to 41; 37 is the most common cut score)
Average Rubric Score: 2.7
0(0% of submitted) did not submit a scorable portfolio on their first attempt.
0 candidates did not submit a portfolio.
</t>
  </si>
  <si>
    <t>Sims, Mallory Ann</t>
  </si>
  <si>
    <t>Special Education</t>
  </si>
  <si>
    <t xml:space="preserve">31 candidates submitted a portfolio.
31(100% of submitted) were successful on their first submission.
Average Total Score: 38.2  (National Average: 43.2)
● Range: 31-46
● 55% scored 37 or above (set cut scores from other states range from 35 to 41; 37 is the most common cut score)
Average Rubric Score: 2.5
0(0% of submitted) did not submit a scorable portfolio on their first attempt.
0 candidates did not submit a portfolio.
</t>
  </si>
  <si>
    <t>1..8</t>
  </si>
  <si>
    <t>Azbell, Kelsye Lynn</t>
  </si>
  <si>
    <t>(Espinoza) Brown, Ashleigh Elizabeth</t>
  </si>
  <si>
    <t>Campbell, Baylee Morgan</t>
  </si>
  <si>
    <t>Cantu, Michelle Hope</t>
  </si>
  <si>
    <t>Carlile, Caitlin Elaine</t>
  </si>
  <si>
    <t>Chapa, Maria Imelda</t>
  </si>
  <si>
    <t>Collom, Tina Louise</t>
  </si>
  <si>
    <t>Delarosa, Brandi Marie</t>
  </si>
  <si>
    <t>Dobbins, Emma Mackenzie</t>
  </si>
  <si>
    <t>Espinosa, Norah Rae</t>
  </si>
  <si>
    <t>Haas, Hannah Grace</t>
  </si>
  <si>
    <t>Maikranz, Kristine Dawn</t>
  </si>
  <si>
    <t>McMillan, Milam Joseph</t>
  </si>
  <si>
    <t>Two or more races</t>
  </si>
  <si>
    <t>13..5</t>
  </si>
  <si>
    <t>Miller, Savannah Jewelene</t>
  </si>
  <si>
    <t>Morales, Aime Angelica</t>
  </si>
  <si>
    <t>Moreira, Sonya Joy</t>
  </si>
  <si>
    <t>Newman, Kayla June</t>
  </si>
  <si>
    <t>Norton, Lilia Amanda</t>
  </si>
  <si>
    <t>Patterson, Meredith Anne</t>
  </si>
  <si>
    <t>Pena, Karina</t>
  </si>
  <si>
    <t>Prinz, Kayla Brooke</t>
  </si>
  <si>
    <t>Reese (Self), Maureen</t>
  </si>
  <si>
    <t>Robertson, Sarah Leschili</t>
  </si>
  <si>
    <t>Rowell, Kate Lynn</t>
  </si>
  <si>
    <t>Smith, Darla Katherine</t>
  </si>
  <si>
    <t>Spies, Melissa Ann</t>
  </si>
  <si>
    <t>Stone, Katherine Mary</t>
  </si>
  <si>
    <t>Thurmond, Fiona Clare</t>
  </si>
  <si>
    <t>Whitworth, Katherine</t>
  </si>
  <si>
    <t>Williams, Bryanna Lynn</t>
  </si>
  <si>
    <t>Young, Annette</t>
  </si>
  <si>
    <t>23 (74%)</t>
  </si>
  <si>
    <t>23 (100%)</t>
  </si>
  <si>
    <t>7 (23%)</t>
  </si>
  <si>
    <t>7 (100%)</t>
  </si>
  <si>
    <t>1 (3%)</t>
  </si>
  <si>
    <t>30 (97%)</t>
  </si>
  <si>
    <t>30 (100%)</t>
  </si>
  <si>
    <t>Deaf and Hard of Hearing (Special Education)</t>
  </si>
  <si>
    <t xml:space="preserve">7 candidates submitted a portfolio.
7(100% of submitted) were successful on their first submission.
Average Total Score: 40  (National Average: 43.2)
● Range: 34-44
● 86% scored 37 or above (set cut scores from other states range from 35 to 41; 37 is the most common cut score)
Average Rubric Score: 2.7
0(0% of submitted) did not submit a scorable portfolio on their first attempt.
0 candidates did not submit a portfolio.
</t>
  </si>
  <si>
    <t>Attleson, Amber Nicole</t>
  </si>
  <si>
    <t>Blagg, Madeline Effie</t>
  </si>
  <si>
    <t>Holderfield, Jillian Lee</t>
  </si>
  <si>
    <t>Kloesel, Sarah Elizabeth</t>
  </si>
  <si>
    <t>Orrego, Hannah Marie Lynn</t>
  </si>
  <si>
    <t>Roberts, Angelynn Nanette</t>
  </si>
  <si>
    <t>Sootoo, Sarah Jane</t>
  </si>
  <si>
    <t>4 (57%)</t>
  </si>
  <si>
    <t>2 (29%)</t>
  </si>
  <si>
    <t>1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</si>
</sst>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font>
      <sz val="11"/>
      <color theme="1"/>
      <name val="Calibri"/>
      <family val="2"/>
      <scheme val="minor"/>
    </font>
    <font>
      <sz val="11"/>
      <color rgb="FF9C0006"/>
      <name val="Calibri"/>
      <scheme val="minor"/>
    </font>
    <font>
      <b/>
      <sz val="26"/>
      <color rgb="FF000000"/>
      <name val="ARIAL"/>
    </font>
    <font>
      <b/>
      <sz val="14"/>
      <color rgb="FF000000"/>
      <name val="ARIAL"/>
    </font>
    <font>
      <b/>
      <sz val="14"/>
      <color theme="1"/>
      <name val="Calibri"/>
      <family val="2"/>
      <scheme val="minor"/>
    </font>
    <font>
      <b/>
      <sz val="11"/>
      <color theme="1"/>
      <name val="Calibri"/>
      <family val="2"/>
      <scheme val="minor"/>
    </font>
    <font>
      <b/>
      <sz val="10"/>
      <color theme="1"/>
      <name val="Calibri"/>
    </font>
    <font>
      <b/>
      <sz val="26"/>
      <color theme="1"/>
      <name val="Calibri"/>
      <family val="2"/>
      <scheme val="minor"/>
    </font>
    <font>
      <sz val="9"/>
      <color rgb="FF000000"/>
      <name val="ARIAL"/>
    </font>
    <font>
      <sz val="11"/>
      <color rgb="FF000000"/>
      <name val="Calibri"/>
      <family val="2"/>
    </font>
    <font>
      <sz val="11"/>
      <color theme="1"/>
      <name val="Calibri"/>
    </font>
    <font>
      <sz val="11"/>
      <color rgb="FFC00000"/>
      <name val="Calibri"/>
      <family val="2"/>
      <scheme val="minor"/>
    </font>
    <font>
      <sz val="11"/>
      <color rgb="FF000000"/>
      <name val="Calibri"/>
      <scheme val="minor"/>
    </font>
    <font>
      <b/>
      <sz val="10"/>
      <color theme="1"/>
      <name val="Calibri"/>
      <family val="2"/>
      <scheme val="minor"/>
    </font>
    <font>
      <sz val="11"/>
      <color rgb="FF9C0006"/>
      <name val="Calibri"/>
      <family val="2"/>
      <scheme val="minor"/>
    </font>
    <font>
      <b/>
      <sz val="12"/>
      <color rgb="FF000000"/>
      <name val="ARIAL"/>
    </font>
    <font>
      <sz val="14"/>
      <color rgb="FF000000"/>
      <name val="ARIAL"/>
    </font>
    <font>
      <sz val="11"/>
      <color rgb="FF000000"/>
      <name val="Calibri"/>
    </font>
    <font>
      <b/>
      <sz val="11"/>
      <color rgb="FF000000"/>
      <name val="Calibri"/>
    </font>
    <font>
      <sz val="11"/>
      <color rgb="FFFF0000"/>
      <name val="Calibri"/>
      <family val="2"/>
      <scheme val="minor"/>
    </font>
    <font>
      <sz val="11"/>
      <color rgb="FF000000"/>
      <name val="Calibri"/>
      <family val="2"/>
      <scheme val="minor"/>
    </font>
    <font>
      <b/>
      <sz val="28"/>
      <color theme="1"/>
      <name val="Calibri"/>
      <family val="2"/>
      <scheme val="minor"/>
    </font>
    <font>
      <b/>
      <sz val="12"/>
      <color theme="1"/>
      <name val="Calibri"/>
      <family val="2"/>
      <scheme val="minor"/>
    </font>
    <font>
      <sz val="16"/>
      <color theme="1"/>
      <name val="Calibri"/>
      <family val="2"/>
      <scheme val="minor"/>
    </font>
    <font>
      <b/>
      <sz val="16"/>
      <color theme="1"/>
      <name val="Calibri"/>
      <family val="2"/>
      <scheme val="minor"/>
    </font>
  </fonts>
  <fills count="24">
    <fill>
      <patternFill patternType="none"/>
    </fill>
    <fill>
      <patternFill patternType="gray125"/>
    </fill>
    <fill>
      <patternFill patternType="solid">
        <fgColor rgb="FFFFC7CE"/>
      </patternFill>
    </fill>
    <fill>
      <patternFill patternType="solid">
        <fgColor rgb="FFD0CECE"/>
        <bgColor indexed="64"/>
      </patternFill>
    </fill>
    <fill>
      <patternFill patternType="solid">
        <fgColor rgb="FFD9D9D9"/>
        <bgColor indexed="64"/>
      </patternFill>
    </fill>
    <fill>
      <patternFill patternType="solid">
        <fgColor rgb="FFE7B1FC"/>
        <bgColor indexed="64"/>
      </patternFill>
    </fill>
    <fill>
      <patternFill patternType="solid">
        <fgColor rgb="FFDDEBF7"/>
        <bgColor indexed="64"/>
      </patternFill>
    </fill>
    <fill>
      <patternFill patternType="solid">
        <fgColor rgb="FFFFF2CC"/>
        <bgColor indexed="64"/>
      </patternFill>
    </fill>
    <fill>
      <patternFill patternType="solid">
        <fgColor rgb="FFC6E0B4"/>
        <bgColor indexed="64"/>
      </patternFill>
    </fill>
    <fill>
      <patternFill patternType="solid">
        <fgColor rgb="FFFCE4D6"/>
        <bgColor indexed="64"/>
      </patternFill>
    </fill>
    <fill>
      <patternFill patternType="solid">
        <fgColor rgb="FFBFBFBF"/>
        <bgColor indexed="64"/>
      </patternFill>
    </fill>
    <fill>
      <patternFill patternType="solid">
        <fgColor rgb="FFFFFFFF"/>
        <bgColor indexed="64"/>
      </patternFill>
    </fill>
    <fill>
      <patternFill patternType="solid">
        <fgColor rgb="FFC199E0"/>
        <bgColor indexed="64"/>
      </patternFill>
    </fill>
    <fill>
      <patternFill patternType="solid">
        <fgColor rgb="FFFFFF00"/>
        <bgColor indexed="64"/>
      </patternFill>
    </fill>
    <fill>
      <patternFill patternType="solid">
        <fgColor rgb="FFF4B084"/>
        <bgColor indexed="64"/>
      </patternFill>
    </fill>
    <fill>
      <patternFill patternType="solid">
        <fgColor rgb="FFFF0000"/>
        <bgColor indexed="64"/>
      </patternFill>
    </fill>
    <fill>
      <patternFill patternType="solid">
        <fgColor rgb="FFD4A2FA"/>
        <bgColor indexed="64"/>
      </patternFill>
    </fill>
    <fill>
      <patternFill patternType="solid">
        <fgColor rgb="FF70AD47"/>
        <bgColor indexed="64"/>
      </patternFill>
    </fill>
    <fill>
      <patternFill patternType="solid">
        <fgColor rgb="FFF8CBAD"/>
        <bgColor indexed="64"/>
      </patternFill>
    </fill>
    <fill>
      <patternFill patternType="solid">
        <fgColor rgb="FFFFC7CE"/>
        <bgColor indexed="64"/>
      </patternFill>
    </fill>
    <fill>
      <patternFill patternType="solid">
        <fgColor rgb="FFA6A6A6"/>
        <bgColor indexed="64"/>
      </patternFill>
    </fill>
    <fill>
      <patternFill patternType="solid">
        <fgColor rgb="FFD9E1F2"/>
        <bgColor indexed="64"/>
      </patternFill>
    </fill>
    <fill>
      <patternFill patternType="solid">
        <fgColor rgb="FFE2EFDA"/>
        <bgColor indexed="64"/>
      </patternFill>
    </fill>
    <fill>
      <patternFill patternType="solid">
        <fgColor rgb="FFEAADED"/>
        <bgColor indexed="64"/>
      </patternFill>
    </fill>
  </fills>
  <borders count="8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style="medium">
        <color rgb="FF000000"/>
      </left>
      <right style="medium">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thin">
        <color rgb="FF000000"/>
      </right>
      <top/>
      <bottom/>
      <diagonal/>
    </border>
    <border>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right/>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thin">
        <color rgb="FF000000"/>
      </top>
      <bottom style="thin">
        <color rgb="FF000000"/>
      </bottom>
      <diagonal/>
    </border>
    <border>
      <left/>
      <right style="medium">
        <color rgb="FF000000"/>
      </right>
      <top/>
      <bottom style="medium">
        <color rgb="FF000000"/>
      </bottom>
      <diagonal/>
    </border>
    <border>
      <left/>
      <right/>
      <top style="thin">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medium">
        <color rgb="FF000000"/>
      </top>
      <bottom style="thin">
        <color rgb="FF000000"/>
      </bottom>
      <diagonal/>
    </border>
    <border>
      <left style="thin">
        <color rgb="FF000000"/>
      </left>
      <right/>
      <top/>
      <bottom style="medium">
        <color rgb="FF000000"/>
      </bottom>
      <diagonal/>
    </border>
    <border>
      <left style="medium">
        <color rgb="FF000000"/>
      </left>
      <right style="medium">
        <color rgb="FF000000"/>
      </right>
      <top/>
      <bottom style="thin">
        <color rgb="FF000000"/>
      </bottom>
      <diagonal/>
    </border>
    <border>
      <left style="thin">
        <color rgb="FF000000"/>
      </left>
      <right/>
      <top/>
      <bottom/>
      <diagonal/>
    </border>
  </borders>
  <cellStyleXfs count="2">
    <xf numFmtId="0" fontId="0" fillId="0" borderId="0"/>
    <xf numFmtId="0" fontId="1" fillId="2" borderId="0" applyNumberFormat="0" applyBorder="0" applyAlignment="0" applyProtection="0"/>
  </cellStyleXfs>
  <cellXfs count="871">
    <xf numFmtId="0" fontId="0" fillId="0" borderId="0" xfId="0"/>
    <xf numFmtId="0" fontId="0" fillId="4" borderId="6" xfId="0" applyFill="1" applyBorder="1"/>
    <xf numFmtId="0" fontId="5" fillId="4" borderId="13" xfId="0" applyFont="1" applyFill="1" applyBorder="1" applyAlignment="1">
      <alignment wrapText="1"/>
    </xf>
    <xf numFmtId="0" fontId="5" fillId="6" borderId="4" xfId="0" applyFont="1" applyFill="1" applyBorder="1" applyAlignment="1">
      <alignment horizontal="center" wrapText="1"/>
    </xf>
    <xf numFmtId="0" fontId="5" fillId="7" borderId="6" xfId="0" applyFont="1" applyFill="1" applyBorder="1" applyAlignment="1">
      <alignment horizontal="center" wrapText="1"/>
    </xf>
    <xf numFmtId="0" fontId="5" fillId="8" borderId="5" xfId="0" applyFont="1" applyFill="1" applyBorder="1" applyAlignment="1">
      <alignment horizontal="center" wrapText="1"/>
    </xf>
    <xf numFmtId="0" fontId="5" fillId="9" borderId="6" xfId="0" applyFont="1" applyFill="1" applyBorder="1" applyAlignment="1">
      <alignment horizontal="center"/>
    </xf>
    <xf numFmtId="0" fontId="5" fillId="3" borderId="14" xfId="0" applyFont="1" applyFill="1" applyBorder="1" applyAlignment="1">
      <alignment horizontal="center" wrapText="1"/>
    </xf>
    <xf numFmtId="0" fontId="5" fillId="3" borderId="15" xfId="0" applyFont="1" applyFill="1" applyBorder="1" applyAlignment="1">
      <alignment horizontal="center" wrapText="1"/>
    </xf>
    <xf numFmtId="0" fontId="5" fillId="3" borderId="16" xfId="0" applyFont="1" applyFill="1" applyBorder="1" applyAlignment="1">
      <alignment horizontal="center" wrapText="1"/>
    </xf>
    <xf numFmtId="0" fontId="5" fillId="3" borderId="8" xfId="0" applyFont="1" applyFill="1" applyBorder="1" applyAlignment="1">
      <alignment horizontal="center" wrapText="1"/>
    </xf>
    <xf numFmtId="0" fontId="5" fillId="3" borderId="9" xfId="0" applyFont="1" applyFill="1" applyBorder="1" applyAlignment="1">
      <alignment horizontal="center" wrapText="1"/>
    </xf>
    <xf numFmtId="0" fontId="5" fillId="3" borderId="10" xfId="0" applyFont="1" applyFill="1" applyBorder="1" applyAlignment="1">
      <alignment horizontal="center" wrapText="1"/>
    </xf>
    <xf numFmtId="0" fontId="5" fillId="10" borderId="8" xfId="0" applyFont="1" applyFill="1" applyBorder="1" applyAlignment="1">
      <alignment horizontal="center"/>
    </xf>
    <xf numFmtId="0" fontId="5" fillId="10" borderId="9" xfId="0" applyFont="1" applyFill="1" applyBorder="1" applyAlignment="1">
      <alignment horizontal="center"/>
    </xf>
    <xf numFmtId="0" fontId="5" fillId="10" borderId="10" xfId="0" applyFont="1" applyFill="1" applyBorder="1" applyAlignment="1">
      <alignment horizontal="center"/>
    </xf>
    <xf numFmtId="0" fontId="0" fillId="11" borderId="12" xfId="0" applyFill="1" applyBorder="1"/>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 xfId="0" applyBorder="1"/>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0" xfId="0" applyAlignment="1">
      <alignment horizontal="center"/>
    </xf>
    <xf numFmtId="0" fontId="7" fillId="3" borderId="0" xfId="0" applyFont="1" applyFill="1" applyAlignment="1">
      <alignment horizontal="left" vertical="center"/>
    </xf>
    <xf numFmtId="0" fontId="0" fillId="3" borderId="0" xfId="0" applyFill="1"/>
    <xf numFmtId="0" fontId="0" fillId="12" borderId="1" xfId="0" applyFill="1" applyBorder="1"/>
    <xf numFmtId="0" fontId="0" fillId="3" borderId="0" xfId="0" applyFill="1" applyAlignment="1">
      <alignment vertical="center"/>
    </xf>
    <xf numFmtId="0" fontId="0" fillId="13" borderId="44" xfId="0" applyFill="1" applyBorder="1" applyAlignment="1">
      <alignment horizontal="center"/>
    </xf>
    <xf numFmtId="0" fontId="0" fillId="3" borderId="0" xfId="0" applyFill="1" applyAlignment="1">
      <alignment horizontal="center"/>
    </xf>
    <xf numFmtId="0" fontId="1" fillId="2" borderId="1" xfId="1" applyBorder="1" applyAlignment="1">
      <alignment horizontal="center"/>
    </xf>
    <xf numFmtId="0" fontId="0" fillId="14" borderId="1" xfId="0" applyFill="1" applyBorder="1" applyAlignment="1">
      <alignment horizontal="center"/>
    </xf>
    <xf numFmtId="0" fontId="0" fillId="15" borderId="1" xfId="0" applyFill="1" applyBorder="1" applyAlignment="1">
      <alignment horizontal="center"/>
    </xf>
    <xf numFmtId="0" fontId="6" fillId="3" borderId="9" xfId="0" applyFont="1" applyFill="1" applyBorder="1" applyAlignment="1">
      <alignment horizontal="center" vertical="center"/>
    </xf>
    <xf numFmtId="0" fontId="6" fillId="6" borderId="47" xfId="0" applyFont="1" applyFill="1" applyBorder="1" applyAlignment="1">
      <alignment horizontal="center" vertical="center"/>
    </xf>
    <xf numFmtId="0" fontId="6" fillId="7" borderId="15" xfId="0" applyFont="1" applyFill="1" applyBorder="1" applyAlignment="1">
      <alignment horizontal="center" vertical="center"/>
    </xf>
    <xf numFmtId="0" fontId="6" fillId="8" borderId="15" xfId="0" applyFont="1" applyFill="1" applyBorder="1" applyAlignment="1">
      <alignment horizontal="center" vertical="center"/>
    </xf>
    <xf numFmtId="0" fontId="6" fillId="9" borderId="16" xfId="0" applyFont="1" applyFill="1" applyBorder="1" applyAlignment="1">
      <alignment horizontal="center" vertical="center"/>
    </xf>
    <xf numFmtId="0" fontId="5" fillId="3" borderId="47" xfId="0" applyFont="1" applyFill="1" applyBorder="1" applyAlignment="1">
      <alignment horizontal="center" wrapText="1"/>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0" xfId="0" applyFont="1" applyFill="1" applyBorder="1" applyAlignment="1">
      <alignment horizontal="center" vertical="center"/>
    </xf>
    <xf numFmtId="14" fontId="0" fillId="16" borderId="17" xfId="0" applyNumberFormat="1" applyFill="1" applyBorder="1"/>
    <xf numFmtId="14" fontId="0" fillId="16" borderId="26" xfId="0" applyNumberFormat="1" applyFill="1" applyBorder="1"/>
    <xf numFmtId="0" fontId="0" fillId="17" borderId="26" xfId="0" applyFill="1" applyBorder="1"/>
    <xf numFmtId="0" fontId="0" fillId="0" borderId="26" xfId="0" applyBorder="1"/>
    <xf numFmtId="14" fontId="0" fillId="0" borderId="26" xfId="0" applyNumberFormat="1" applyBorder="1"/>
    <xf numFmtId="14" fontId="0" fillId="16" borderId="26" xfId="0" applyNumberFormat="1" applyFill="1" applyBorder="1" applyAlignment="1">
      <alignment vertical="center"/>
    </xf>
    <xf numFmtId="14" fontId="0" fillId="11" borderId="26" xfId="0" applyNumberFormat="1" applyFill="1" applyBorder="1"/>
    <xf numFmtId="14" fontId="0" fillId="16" borderId="36" xfId="0" applyNumberFormat="1" applyFill="1" applyBorder="1"/>
    <xf numFmtId="0" fontId="8" fillId="0" borderId="17" xfId="0" applyFont="1" applyBorder="1" applyAlignment="1">
      <alignment wrapText="1"/>
    </xf>
    <xf numFmtId="0" fontId="8" fillId="0" borderId="26" xfId="0" applyFont="1" applyBorder="1" applyAlignment="1">
      <alignment wrapText="1"/>
    </xf>
    <xf numFmtId="0" fontId="8" fillId="10" borderId="26" xfId="0" applyFont="1" applyFill="1" applyBorder="1" applyAlignment="1">
      <alignment wrapText="1"/>
    </xf>
    <xf numFmtId="0" fontId="8" fillId="0" borderId="26" xfId="0" applyFont="1" applyBorder="1" applyAlignment="1">
      <alignment vertical="center" wrapText="1"/>
    </xf>
    <xf numFmtId="0" fontId="8" fillId="0" borderId="36" xfId="0" applyFont="1" applyBorder="1" applyAlignment="1">
      <alignment wrapText="1"/>
    </xf>
    <xf numFmtId="0" fontId="9" fillId="0" borderId="4" xfId="0" applyFont="1" applyBorder="1" applyAlignment="1">
      <alignment horizontal="center"/>
    </xf>
    <xf numFmtId="0" fontId="9" fillId="0" borderId="26" xfId="0" applyFont="1" applyBorder="1" applyAlignment="1">
      <alignment horizontal="center"/>
    </xf>
    <xf numFmtId="0" fontId="8" fillId="0" borderId="49"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50" xfId="0" applyFont="1" applyBorder="1" applyAlignment="1">
      <alignment horizontal="center" vertical="center" wrapText="1"/>
    </xf>
    <xf numFmtId="0" fontId="8" fillId="13" borderId="26" xfId="0" applyFont="1" applyFill="1" applyBorder="1" applyAlignment="1">
      <alignment horizontal="center" vertical="center" wrapText="1"/>
    </xf>
    <xf numFmtId="0" fontId="8" fillId="11" borderId="26" xfId="0" applyFont="1" applyFill="1" applyBorder="1" applyAlignment="1">
      <alignment horizontal="center" vertical="center" wrapText="1"/>
    </xf>
    <xf numFmtId="0" fontId="8" fillId="0" borderId="36" xfId="0" applyFont="1" applyBorder="1" applyAlignment="1">
      <alignment horizontal="center" vertical="center" wrapText="1"/>
    </xf>
    <xf numFmtId="0" fontId="9" fillId="0" borderId="8" xfId="0" applyFont="1" applyBorder="1" applyAlignment="1">
      <alignment horizontal="center"/>
    </xf>
    <xf numFmtId="0" fontId="9" fillId="0" borderId="9" xfId="0" applyFont="1" applyBorder="1" applyAlignment="1">
      <alignment horizontal="center"/>
    </xf>
    <xf numFmtId="0" fontId="9" fillId="0" borderId="45" xfId="0" applyFont="1" applyBorder="1" applyAlignment="1">
      <alignment horizontal="center"/>
    </xf>
    <xf numFmtId="0" fontId="9" fillId="0" borderId="32" xfId="0" applyFont="1" applyBorder="1" applyAlignment="1">
      <alignment horizontal="center"/>
    </xf>
    <xf numFmtId="0" fontId="9" fillId="0" borderId="30" xfId="0" applyFont="1" applyBorder="1" applyAlignment="1">
      <alignment horizontal="center"/>
    </xf>
    <xf numFmtId="0" fontId="9" fillId="0" borderId="31" xfId="0" applyFont="1" applyBorder="1" applyAlignment="1">
      <alignment horizontal="center"/>
    </xf>
    <xf numFmtId="0" fontId="8" fillId="0" borderId="51" xfId="0" applyFont="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8" fillId="0" borderId="32" xfId="0" applyFont="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8" fillId="0" borderId="52" xfId="0" applyFont="1" applyBorder="1"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0" fontId="0" fillId="13" borderId="30" xfId="0" applyFill="1" applyBorder="1" applyAlignment="1">
      <alignment horizontal="center" vertical="center"/>
    </xf>
    <xf numFmtId="0" fontId="8" fillId="11" borderId="32" xfId="0" applyFont="1" applyFill="1" applyBorder="1" applyAlignment="1">
      <alignment horizontal="center" vertical="center" wrapText="1"/>
    </xf>
    <xf numFmtId="0" fontId="0" fillId="11" borderId="30" xfId="0" applyFill="1" applyBorder="1" applyAlignment="1">
      <alignment horizontal="center" vertical="center"/>
    </xf>
    <xf numFmtId="0" fontId="0" fillId="11" borderId="31" xfId="0" applyFill="1" applyBorder="1" applyAlignment="1">
      <alignment horizontal="center" vertical="center"/>
    </xf>
    <xf numFmtId="0" fontId="0" fillId="13" borderId="31" xfId="0" applyFill="1" applyBorder="1" applyAlignment="1">
      <alignment horizontal="center" vertical="center"/>
    </xf>
    <xf numFmtId="0" fontId="8" fillId="0" borderId="42" xfId="0" applyFont="1" applyBorder="1" applyAlignment="1">
      <alignment horizontal="center"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9" fillId="0" borderId="10" xfId="0" applyFont="1" applyBorder="1" applyAlignment="1">
      <alignment horizontal="center"/>
    </xf>
    <xf numFmtId="0" fontId="9" fillId="0" borderId="11" xfId="0" applyFont="1" applyBorder="1" applyAlignment="1">
      <alignment horizontal="center"/>
    </xf>
    <xf numFmtId="0" fontId="9" fillId="0" borderId="33" xfId="0" applyFont="1" applyBorder="1" applyAlignment="1">
      <alignment horizontal="center"/>
    </xf>
    <xf numFmtId="0" fontId="9" fillId="0" borderId="29" xfId="0" applyFont="1" applyBorder="1" applyAlignment="1">
      <alignment horizontal="center"/>
    </xf>
    <xf numFmtId="0" fontId="0" fillId="0" borderId="51" xfId="0" applyBorder="1" applyAlignment="1">
      <alignment horizontal="center" vertical="center"/>
    </xf>
    <xf numFmtId="0" fontId="0" fillId="0" borderId="55" xfId="0" applyBorder="1" applyAlignment="1">
      <alignment horizontal="center" vertical="center"/>
    </xf>
    <xf numFmtId="0" fontId="0" fillId="0" borderId="20"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9" xfId="0" applyBorder="1" applyAlignment="1">
      <alignment horizontal="center" vertical="center"/>
    </xf>
    <xf numFmtId="0" fontId="0" fillId="0" borderId="52"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13" borderId="29" xfId="0" applyFill="1" applyBorder="1" applyAlignment="1">
      <alignment horizontal="center" vertical="center"/>
    </xf>
    <xf numFmtId="0" fontId="0" fillId="13" borderId="33" xfId="0" applyFill="1" applyBorder="1" applyAlignment="1">
      <alignment horizontal="center" vertical="center"/>
    </xf>
    <xf numFmtId="0" fontId="0" fillId="11" borderId="32" xfId="0" applyFill="1" applyBorder="1" applyAlignment="1">
      <alignment horizontal="center" vertical="center"/>
    </xf>
    <xf numFmtId="0" fontId="0" fillId="11" borderId="33" xfId="0" applyFill="1" applyBorder="1" applyAlignment="1">
      <alignment horizontal="center" vertical="center"/>
    </xf>
    <xf numFmtId="0" fontId="0" fillId="11" borderId="29" xfId="0" applyFill="1" applyBorder="1" applyAlignment="1">
      <alignment horizontal="center" vertical="center"/>
    </xf>
    <xf numFmtId="0" fontId="9" fillId="0" borderId="52" xfId="0" applyFont="1" applyBorder="1" applyAlignment="1">
      <alignment horizontal="center"/>
    </xf>
    <xf numFmtId="0" fontId="9" fillId="0" borderId="53" xfId="0" applyFont="1" applyBorder="1" applyAlignment="1">
      <alignment horizontal="center"/>
    </xf>
    <xf numFmtId="0" fontId="9" fillId="0" borderId="56" xfId="0" applyFont="1" applyBorder="1" applyAlignment="1">
      <alignment horizontal="center"/>
    </xf>
    <xf numFmtId="0" fontId="9" fillId="0" borderId="57" xfId="0" applyFont="1" applyBorder="1" applyAlignment="1">
      <alignment horizont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13" borderId="53" xfId="0" applyFill="1" applyBorder="1" applyAlignment="1">
      <alignment horizontal="center" vertical="center"/>
    </xf>
    <xf numFmtId="0" fontId="0" fillId="13" borderId="57" xfId="0" applyFill="1" applyBorder="1" applyAlignment="1">
      <alignment horizontal="center" vertical="center"/>
    </xf>
    <xf numFmtId="0" fontId="0" fillId="13" borderId="56" xfId="0" applyFill="1" applyBorder="1" applyAlignment="1">
      <alignment horizontal="center" vertical="center"/>
    </xf>
    <xf numFmtId="0" fontId="0" fillId="11" borderId="53" xfId="0" applyFill="1" applyBorder="1" applyAlignment="1">
      <alignment horizontal="center" vertical="center"/>
    </xf>
    <xf numFmtId="0" fontId="0" fillId="11" borderId="56" xfId="0" applyFill="1" applyBorder="1" applyAlignment="1">
      <alignment horizontal="center" vertical="center"/>
    </xf>
    <xf numFmtId="0" fontId="0" fillId="11" borderId="57" xfId="0" applyFill="1" applyBorder="1" applyAlignment="1">
      <alignment horizontal="center" vertical="center"/>
    </xf>
    <xf numFmtId="0" fontId="9" fillId="0" borderId="32" xfId="0" applyFont="1" applyBorder="1" applyAlignment="1">
      <alignment horizontal="center" vertical="center"/>
    </xf>
    <xf numFmtId="0" fontId="9" fillId="0" borderId="30" xfId="0" applyFont="1" applyBorder="1" applyAlignment="1">
      <alignment horizontal="center" vertical="center"/>
    </xf>
    <xf numFmtId="0" fontId="9" fillId="0" borderId="33" xfId="0" applyFont="1" applyBorder="1" applyAlignment="1">
      <alignment horizontal="center" vertical="center"/>
    </xf>
    <xf numFmtId="0" fontId="9" fillId="0" borderId="29" xfId="0" applyFont="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1" fillId="15" borderId="30" xfId="1" applyFill="1" applyBorder="1" applyAlignment="1">
      <alignment horizontal="center"/>
    </xf>
    <xf numFmtId="0" fontId="1" fillId="15" borderId="33" xfId="1" applyFill="1" applyBorder="1" applyAlignment="1">
      <alignment horizontal="center" vertical="center"/>
    </xf>
    <xf numFmtId="0" fontId="1" fillId="15" borderId="33" xfId="1" applyFill="1" applyBorder="1" applyAlignment="1">
      <alignment horizontal="center"/>
    </xf>
    <xf numFmtId="0" fontId="1" fillId="15" borderId="21" xfId="1" applyFill="1" applyBorder="1" applyAlignment="1">
      <alignment horizontal="center" vertical="center"/>
    </xf>
    <xf numFmtId="0" fontId="1" fillId="15" borderId="55" xfId="1" applyFill="1" applyBorder="1" applyAlignment="1">
      <alignment horizontal="center" vertical="center"/>
    </xf>
    <xf numFmtId="0" fontId="1" fillId="15" borderId="30" xfId="1" applyFill="1" applyBorder="1" applyAlignment="1">
      <alignment horizontal="center" vertical="center"/>
    </xf>
    <xf numFmtId="0" fontId="1" fillId="15" borderId="53" xfId="1" applyFill="1" applyBorder="1" applyAlignment="1">
      <alignment horizontal="center" vertical="center"/>
    </xf>
    <xf numFmtId="0" fontId="1" fillId="15" borderId="56" xfId="1" applyFill="1" applyBorder="1" applyAlignment="1">
      <alignment horizontal="center" vertical="center"/>
    </xf>
    <xf numFmtId="0" fontId="1" fillId="15" borderId="29" xfId="1" applyFill="1" applyBorder="1" applyAlignment="1">
      <alignment horizontal="center"/>
    </xf>
    <xf numFmtId="0" fontId="1" fillId="15" borderId="29" xfId="1" applyFill="1" applyBorder="1" applyAlignment="1">
      <alignment horizontal="center" vertical="center"/>
    </xf>
    <xf numFmtId="0" fontId="1" fillId="15" borderId="57" xfId="1" applyFill="1" applyBorder="1" applyAlignment="1">
      <alignment horizontal="center" vertical="center"/>
    </xf>
    <xf numFmtId="0" fontId="9" fillId="14" borderId="30" xfId="0" applyFont="1" applyFill="1" applyBorder="1" applyAlignment="1">
      <alignment horizontal="center"/>
    </xf>
    <xf numFmtId="0" fontId="0" fillId="14" borderId="32" xfId="0" applyFill="1" applyBorder="1" applyAlignment="1">
      <alignment horizontal="center" vertical="center"/>
    </xf>
    <xf numFmtId="0" fontId="9" fillId="14" borderId="33" xfId="0" applyFont="1" applyFill="1" applyBorder="1" applyAlignment="1">
      <alignment horizontal="center"/>
    </xf>
    <xf numFmtId="0" fontId="0" fillId="14" borderId="29" xfId="0" applyFill="1" applyBorder="1" applyAlignment="1">
      <alignment horizontal="center" vertical="center"/>
    </xf>
    <xf numFmtId="0" fontId="0" fillId="14" borderId="30" xfId="0" applyFill="1" applyBorder="1" applyAlignment="1">
      <alignment horizontal="center" vertical="center"/>
    </xf>
    <xf numFmtId="0" fontId="0" fillId="14" borderId="33" xfId="0" applyFill="1" applyBorder="1" applyAlignment="1">
      <alignment horizontal="center" vertical="center"/>
    </xf>
    <xf numFmtId="0" fontId="9" fillId="14" borderId="32" xfId="0" applyFont="1" applyFill="1" applyBorder="1" applyAlignment="1">
      <alignment horizontal="center"/>
    </xf>
    <xf numFmtId="0" fontId="0" fillId="14" borderId="51" xfId="0" applyFill="1" applyBorder="1" applyAlignment="1">
      <alignment horizontal="center" vertical="center"/>
    </xf>
    <xf numFmtId="0" fontId="0" fillId="14" borderId="21" xfId="0" applyFill="1" applyBorder="1" applyAlignment="1">
      <alignment horizontal="center" vertical="center"/>
    </xf>
    <xf numFmtId="0" fontId="0" fillId="14" borderId="55" xfId="0" applyFill="1" applyBorder="1" applyAlignment="1">
      <alignment horizontal="center" vertical="center"/>
    </xf>
    <xf numFmtId="0" fontId="9" fillId="14" borderId="29" xfId="0" applyFont="1" applyFill="1" applyBorder="1" applyAlignment="1">
      <alignment horizontal="center"/>
    </xf>
    <xf numFmtId="0" fontId="0" fillId="14" borderId="20" xfId="0" applyFill="1" applyBorder="1" applyAlignment="1">
      <alignment horizontal="center" vertical="center"/>
    </xf>
    <xf numFmtId="0" fontId="0" fillId="14" borderId="57" xfId="0" applyFill="1" applyBorder="1" applyAlignment="1">
      <alignment horizontal="center" vertical="center"/>
    </xf>
    <xf numFmtId="0" fontId="0" fillId="14" borderId="56" xfId="0" applyFill="1" applyBorder="1" applyAlignment="1">
      <alignment horizontal="center" vertical="center"/>
    </xf>
    <xf numFmtId="0" fontId="0" fillId="14" borderId="53" xfId="0" applyFill="1" applyBorder="1" applyAlignment="1">
      <alignment horizontal="center" vertical="center"/>
    </xf>
    <xf numFmtId="0" fontId="9" fillId="14" borderId="53" xfId="0" applyFont="1" applyFill="1" applyBorder="1" applyAlignment="1">
      <alignment horizontal="center"/>
    </xf>
    <xf numFmtId="0" fontId="9" fillId="14" borderId="56" xfId="0" applyFont="1" applyFill="1" applyBorder="1" applyAlignment="1">
      <alignment horizontal="center"/>
    </xf>
    <xf numFmtId="0" fontId="9" fillId="14" borderId="57" xfId="0" applyFont="1" applyFill="1" applyBorder="1" applyAlignment="1">
      <alignment horizontal="center"/>
    </xf>
    <xf numFmtId="0" fontId="0" fillId="14" borderId="52" xfId="0" applyFill="1" applyBorder="1" applyAlignment="1">
      <alignment horizontal="center" vertical="center"/>
    </xf>
    <xf numFmtId="0" fontId="0" fillId="14" borderId="62" xfId="0" applyFill="1" applyBorder="1" applyAlignment="1">
      <alignment horizontal="center" vertical="center"/>
    </xf>
    <xf numFmtId="0" fontId="0" fillId="14" borderId="60" xfId="0" applyFill="1" applyBorder="1" applyAlignment="1">
      <alignment horizontal="center" vertical="center"/>
    </xf>
    <xf numFmtId="0" fontId="0" fillId="14" borderId="59" xfId="0" applyFill="1" applyBorder="1" applyAlignment="1">
      <alignment horizontal="center" vertical="center"/>
    </xf>
    <xf numFmtId="0" fontId="0" fillId="14" borderId="61" xfId="0" applyFill="1" applyBorder="1" applyAlignment="1">
      <alignment horizontal="center" vertical="center"/>
    </xf>
    <xf numFmtId="0" fontId="9" fillId="14" borderId="52" xfId="0" applyFont="1" applyFill="1" applyBorder="1" applyAlignment="1">
      <alignment horizontal="center"/>
    </xf>
    <xf numFmtId="0" fontId="0" fillId="14" borderId="58" xfId="0" applyFill="1" applyBorder="1" applyAlignment="1">
      <alignment horizontal="center" vertical="center"/>
    </xf>
    <xf numFmtId="0" fontId="9" fillId="14" borderId="30" xfId="0" applyFont="1" applyFill="1" applyBorder="1" applyAlignment="1">
      <alignment horizontal="center" vertical="center"/>
    </xf>
    <xf numFmtId="0" fontId="9" fillId="14" borderId="33" xfId="0" applyFont="1" applyFill="1" applyBorder="1" applyAlignment="1">
      <alignment horizontal="center" vertical="center"/>
    </xf>
    <xf numFmtId="0" fontId="9" fillId="14" borderId="29" xfId="0" applyFont="1" applyFill="1" applyBorder="1" applyAlignment="1">
      <alignment horizontal="center" vertical="center"/>
    </xf>
    <xf numFmtId="0" fontId="5" fillId="3" borderId="45" xfId="0" applyFont="1" applyFill="1" applyBorder="1" applyAlignment="1">
      <alignment horizontal="center" wrapText="1"/>
    </xf>
    <xf numFmtId="0" fontId="5" fillId="3" borderId="11" xfId="0" applyFont="1" applyFill="1" applyBorder="1" applyAlignment="1">
      <alignment horizontal="center" wrapText="1"/>
    </xf>
    <xf numFmtId="0" fontId="5" fillId="10" borderId="47" xfId="0" applyFont="1" applyFill="1" applyBorder="1" applyAlignment="1">
      <alignment horizontal="center" vertical="center"/>
    </xf>
    <xf numFmtId="0" fontId="5" fillId="10" borderId="15" xfId="0" applyFont="1" applyFill="1" applyBorder="1" applyAlignment="1">
      <alignment horizontal="center" vertical="center"/>
    </xf>
    <xf numFmtId="0" fontId="5" fillId="10" borderId="48" xfId="0" applyFont="1" applyFill="1" applyBorder="1" applyAlignment="1">
      <alignment horizontal="center" vertical="center"/>
    </xf>
    <xf numFmtId="0" fontId="1" fillId="2" borderId="67" xfId="1" applyBorder="1"/>
    <xf numFmtId="0" fontId="0" fillId="11" borderId="23" xfId="0" applyFill="1" applyBorder="1" applyAlignment="1">
      <alignment horizontal="center"/>
    </xf>
    <xf numFmtId="0" fontId="0" fillId="11" borderId="24" xfId="0" applyFill="1" applyBorder="1" applyAlignment="1">
      <alignment horizontal="center"/>
    </xf>
    <xf numFmtId="0" fontId="0" fillId="11" borderId="68" xfId="0" applyFill="1" applyBorder="1" applyAlignment="1">
      <alignment horizontal="center"/>
    </xf>
    <xf numFmtId="0" fontId="0" fillId="10" borderId="24" xfId="0" applyFill="1" applyBorder="1" applyAlignment="1">
      <alignment horizontal="center"/>
    </xf>
    <xf numFmtId="0" fontId="0" fillId="0" borderId="51" xfId="0" applyBorder="1" applyAlignment="1">
      <alignment horizontal="center"/>
    </xf>
    <xf numFmtId="0" fontId="0" fillId="0" borderId="55" xfId="0" applyBorder="1" applyAlignment="1">
      <alignment horizontal="center"/>
    </xf>
    <xf numFmtId="0" fontId="0" fillId="18" borderId="70" xfId="0" applyFill="1" applyBorder="1"/>
    <xf numFmtId="0" fontId="0" fillId="11" borderId="32" xfId="0" applyFill="1" applyBorder="1" applyAlignment="1">
      <alignment horizontal="center"/>
    </xf>
    <xf numFmtId="0" fontId="0" fillId="11" borderId="30" xfId="0" applyFill="1" applyBorder="1" applyAlignment="1">
      <alignment horizontal="center"/>
    </xf>
    <xf numFmtId="0" fontId="0" fillId="11" borderId="31" xfId="0" applyFill="1" applyBorder="1" applyAlignment="1">
      <alignment horizontal="center"/>
    </xf>
    <xf numFmtId="0" fontId="0" fillId="10" borderId="32" xfId="0" applyFill="1" applyBorder="1" applyAlignment="1">
      <alignment horizontal="center"/>
    </xf>
    <xf numFmtId="0" fontId="0" fillId="11" borderId="29" xfId="0" applyFill="1" applyBorder="1" applyAlignment="1">
      <alignment horizontal="center"/>
    </xf>
    <xf numFmtId="0" fontId="0" fillId="0" borderId="70" xfId="0" applyBorder="1"/>
    <xf numFmtId="0" fontId="0" fillId="10" borderId="31" xfId="0" applyFill="1" applyBorder="1" applyAlignment="1">
      <alignment horizontal="center"/>
    </xf>
    <xf numFmtId="0" fontId="0" fillId="10" borderId="30" xfId="0" applyFill="1" applyBorder="1" applyAlignment="1">
      <alignment horizontal="center"/>
    </xf>
    <xf numFmtId="0" fontId="0" fillId="11" borderId="33" xfId="0" applyFill="1" applyBorder="1" applyAlignment="1">
      <alignment horizontal="center"/>
    </xf>
    <xf numFmtId="0" fontId="0" fillId="10" borderId="33" xfId="0" applyFill="1" applyBorder="1" applyAlignment="1">
      <alignment horizontal="center"/>
    </xf>
    <xf numFmtId="0" fontId="0" fillId="10" borderId="29" xfId="0" applyFill="1" applyBorder="1" applyAlignment="1">
      <alignment horizontal="center"/>
    </xf>
    <xf numFmtId="0" fontId="11" fillId="13" borderId="70" xfId="0" applyFont="1" applyFill="1" applyBorder="1"/>
    <xf numFmtId="0" fontId="11" fillId="13" borderId="72" xfId="0" applyFont="1" applyFill="1" applyBorder="1"/>
    <xf numFmtId="0" fontId="0" fillId="10" borderId="42" xfId="0" applyFill="1" applyBorder="1" applyAlignment="1">
      <alignment horizontal="center"/>
    </xf>
    <xf numFmtId="0" fontId="0" fillId="10" borderId="40" xfId="0" applyFill="1" applyBorder="1" applyAlignment="1">
      <alignment horizontal="center"/>
    </xf>
    <xf numFmtId="0" fontId="0" fillId="10" borderId="41" xfId="0" applyFill="1" applyBorder="1" applyAlignment="1">
      <alignment horizontal="center"/>
    </xf>
    <xf numFmtId="0" fontId="0" fillId="11" borderId="40" xfId="0" applyFill="1" applyBorder="1" applyAlignment="1">
      <alignment horizontal="center"/>
    </xf>
    <xf numFmtId="0" fontId="0" fillId="11" borderId="39" xfId="0" applyFill="1" applyBorder="1" applyAlignment="1">
      <alignment horizontal="center"/>
    </xf>
    <xf numFmtId="0" fontId="0" fillId="11" borderId="41" xfId="0" applyFill="1" applyBorder="1" applyAlignment="1">
      <alignment horizontal="center"/>
    </xf>
    <xf numFmtId="0" fontId="12" fillId="19" borderId="1" xfId="1" applyFont="1" applyFill="1" applyBorder="1" applyAlignment="1">
      <alignment horizontal="center"/>
    </xf>
    <xf numFmtId="0" fontId="8" fillId="19" borderId="2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10" borderId="23" xfId="0" applyFill="1" applyBorder="1" applyAlignment="1">
      <alignment horizontal="center"/>
    </xf>
    <xf numFmtId="0" fontId="0" fillId="10" borderId="25" xfId="0" applyFill="1" applyBorder="1" applyAlignment="1">
      <alignment horizontal="center"/>
    </xf>
    <xf numFmtId="0" fontId="0" fillId="10" borderId="43" xfId="0" applyFill="1" applyBorder="1" applyAlignment="1">
      <alignment horizontal="center"/>
    </xf>
    <xf numFmtId="0" fontId="9" fillId="14" borderId="9" xfId="0" applyFont="1" applyFill="1" applyBorder="1" applyAlignment="1">
      <alignment horizontal="center"/>
    </xf>
    <xf numFmtId="0" fontId="0" fillId="20" borderId="30" xfId="0" applyFill="1" applyBorder="1" applyAlignment="1">
      <alignment horizontal="center"/>
    </xf>
    <xf numFmtId="0" fontId="0" fillId="0" borderId="69" xfId="0" applyBorder="1" applyAlignment="1">
      <alignment horizontal="center"/>
    </xf>
    <xf numFmtId="164" fontId="0" fillId="0" borderId="0" xfId="0" applyNumberFormat="1"/>
    <xf numFmtId="0" fontId="2" fillId="11" borderId="0" xfId="0" applyFont="1" applyFill="1" applyAlignment="1">
      <alignment horizontal="center" vertical="center" wrapText="1"/>
    </xf>
    <xf numFmtId="0" fontId="2" fillId="11" borderId="35"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5" fillId="4" borderId="73" xfId="0" applyFont="1" applyFill="1" applyBorder="1" applyAlignment="1">
      <alignment wrapText="1"/>
    </xf>
    <xf numFmtId="0" fontId="5" fillId="21" borderId="0" xfId="0" applyFont="1" applyFill="1" applyAlignment="1">
      <alignment horizontal="center" wrapText="1"/>
    </xf>
    <xf numFmtId="0" fontId="5" fillId="22" borderId="0" xfId="0" applyFont="1" applyFill="1" applyAlignment="1">
      <alignment horizontal="center" wrapText="1"/>
    </xf>
    <xf numFmtId="0" fontId="0" fillId="11" borderId="6" xfId="0" applyFill="1" applyBorder="1"/>
    <xf numFmtId="0" fontId="0" fillId="0" borderId="23" xfId="0" applyBorder="1" applyAlignment="1">
      <alignment horizontal="center" vertical="center"/>
    </xf>
    <xf numFmtId="0" fontId="0" fillId="0" borderId="24" xfId="0" applyBorder="1" applyAlignment="1">
      <alignment horizontal="center" vertical="center"/>
    </xf>
    <xf numFmtId="0" fontId="0" fillId="0" borderId="68" xfId="0" applyBorder="1" applyAlignment="1">
      <alignment horizontal="center" vertical="center"/>
    </xf>
    <xf numFmtId="0" fontId="0" fillId="0" borderId="25" xfId="0" applyBorder="1" applyAlignment="1">
      <alignment horizontal="center" vertical="center"/>
    </xf>
    <xf numFmtId="0" fontId="0" fillId="0" borderId="69" xfId="0" applyBorder="1" applyAlignment="1">
      <alignment horizontal="center" vertical="center"/>
    </xf>
    <xf numFmtId="0" fontId="0" fillId="0" borderId="44" xfId="0" applyBorder="1"/>
    <xf numFmtId="0" fontId="0" fillId="0" borderId="13" xfId="0" applyBorder="1"/>
    <xf numFmtId="0" fontId="0" fillId="0" borderId="44" xfId="0" applyBorder="1" applyAlignment="1">
      <alignment vertical="center" wrapText="1"/>
    </xf>
    <xf numFmtId="0" fontId="5" fillId="6" borderId="71" xfId="0" applyFont="1" applyFill="1" applyBorder="1" applyAlignment="1">
      <alignment horizontal="center"/>
    </xf>
    <xf numFmtId="0" fontId="5" fillId="7" borderId="71" xfId="0" applyFont="1" applyFill="1" applyBorder="1" applyAlignment="1">
      <alignment horizontal="center"/>
    </xf>
    <xf numFmtId="0" fontId="5" fillId="22" borderId="35" xfId="0" applyFont="1" applyFill="1" applyBorder="1" applyAlignment="1">
      <alignment horizontal="center"/>
    </xf>
    <xf numFmtId="0" fontId="5" fillId="6" borderId="47" xfId="0" applyFont="1" applyFill="1" applyBorder="1" applyAlignment="1">
      <alignment horizontal="center"/>
    </xf>
    <xf numFmtId="0" fontId="5" fillId="6" borderId="15" xfId="0" applyFont="1" applyFill="1" applyBorder="1" applyAlignment="1">
      <alignment horizontal="center"/>
    </xf>
    <xf numFmtId="0" fontId="5" fillId="6" borderId="16" xfId="0" applyFont="1" applyFill="1" applyBorder="1" applyAlignment="1">
      <alignment horizontal="center"/>
    </xf>
    <xf numFmtId="0" fontId="5" fillId="7" borderId="47" xfId="0" applyFont="1" applyFill="1" applyBorder="1" applyAlignment="1">
      <alignment horizontal="center"/>
    </xf>
    <xf numFmtId="0" fontId="5" fillId="7" borderId="15" xfId="0" applyFont="1" applyFill="1" applyBorder="1" applyAlignment="1">
      <alignment horizontal="center"/>
    </xf>
    <xf numFmtId="0" fontId="5" fillId="7" borderId="16" xfId="0" applyFont="1" applyFill="1" applyBorder="1" applyAlignment="1">
      <alignment horizontal="center"/>
    </xf>
    <xf numFmtId="0" fontId="5" fillId="22" borderId="47" xfId="0" applyFont="1" applyFill="1" applyBorder="1" applyAlignment="1">
      <alignment horizontal="center"/>
    </xf>
    <xf numFmtId="0" fontId="5" fillId="22" borderId="15" xfId="0" applyFont="1" applyFill="1" applyBorder="1" applyAlignment="1">
      <alignment horizontal="center"/>
    </xf>
    <xf numFmtId="0" fontId="5" fillId="22" borderId="48" xfId="0" applyFont="1" applyFill="1" applyBorder="1" applyAlignment="1">
      <alignment horizontal="center"/>
    </xf>
    <xf numFmtId="0" fontId="3" fillId="3" borderId="73"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8" fillId="0" borderId="70" xfId="0" applyFont="1" applyBorder="1" applyAlignment="1">
      <alignment wrapText="1"/>
    </xf>
    <xf numFmtId="0" fontId="0" fillId="0" borderId="27" xfId="0" applyBorder="1" applyAlignment="1">
      <alignment horizontal="center" vertical="center"/>
    </xf>
    <xf numFmtId="0" fontId="8" fillId="0" borderId="75" xfId="0" applyFont="1" applyBorder="1" applyAlignment="1">
      <alignment wrapText="1"/>
    </xf>
    <xf numFmtId="0" fontId="8" fillId="0" borderId="72" xfId="0" applyFont="1" applyBorder="1" applyAlignment="1">
      <alignment wrapText="1"/>
    </xf>
    <xf numFmtId="0" fontId="0" fillId="0" borderId="39"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14" fontId="0" fillId="16" borderId="70" xfId="0" applyNumberFormat="1" applyFill="1" applyBorder="1"/>
    <xf numFmtId="14" fontId="0" fillId="16" borderId="75" xfId="0" applyNumberFormat="1" applyFill="1" applyBorder="1"/>
    <xf numFmtId="14" fontId="0" fillId="16" borderId="72" xfId="0" applyNumberFormat="1" applyFill="1" applyBorder="1"/>
    <xf numFmtId="0" fontId="1" fillId="2" borderId="18" xfId="1" applyBorder="1" applyAlignment="1">
      <alignment horizontal="center"/>
    </xf>
    <xf numFmtId="0" fontId="0" fillId="4" borderId="69" xfId="0" applyFill="1" applyBorder="1" applyAlignment="1">
      <alignment horizontal="center"/>
    </xf>
    <xf numFmtId="0" fontId="0" fillId="4" borderId="24" xfId="0" applyFill="1" applyBorder="1" applyAlignment="1">
      <alignment horizontal="center"/>
    </xf>
    <xf numFmtId="0" fontId="0" fillId="4" borderId="68" xfId="0" applyFill="1" applyBorder="1" applyAlignment="1">
      <alignment horizontal="center"/>
    </xf>
    <xf numFmtId="0" fontId="0" fillId="4" borderId="23" xfId="0" applyFill="1" applyBorder="1" applyAlignment="1">
      <alignment horizontal="center"/>
    </xf>
    <xf numFmtId="0" fontId="0" fillId="4" borderId="25" xfId="0" applyFill="1" applyBorder="1" applyAlignment="1">
      <alignment horizontal="center"/>
    </xf>
    <xf numFmtId="0" fontId="0" fillId="18" borderId="27" xfId="0" applyFill="1" applyBorder="1" applyAlignment="1">
      <alignment horizontal="center"/>
    </xf>
    <xf numFmtId="0" fontId="0" fillId="4" borderId="32" xfId="0" applyFill="1" applyBorder="1" applyAlignment="1">
      <alignment horizontal="center"/>
    </xf>
    <xf numFmtId="0" fontId="0" fillId="4" borderId="30" xfId="0" applyFill="1" applyBorder="1" applyAlignment="1">
      <alignment horizontal="center"/>
    </xf>
    <xf numFmtId="0" fontId="0" fillId="4" borderId="33" xfId="0" applyFill="1" applyBorder="1" applyAlignment="1">
      <alignment horizontal="center"/>
    </xf>
    <xf numFmtId="0" fontId="0" fillId="4" borderId="31" xfId="0" applyFill="1" applyBorder="1" applyAlignment="1">
      <alignment horizontal="center"/>
    </xf>
    <xf numFmtId="0" fontId="0" fillId="4" borderId="29" xfId="0" applyFill="1" applyBorder="1" applyAlignment="1">
      <alignment horizontal="center"/>
    </xf>
    <xf numFmtId="0" fontId="11" fillId="13" borderId="27" xfId="0" applyFont="1" applyFill="1" applyBorder="1" applyAlignment="1">
      <alignment horizontal="center"/>
    </xf>
    <xf numFmtId="0" fontId="11" fillId="13" borderId="37" xfId="0" applyFont="1" applyFill="1" applyBorder="1" applyAlignment="1">
      <alignment horizontal="center"/>
    </xf>
    <xf numFmtId="0" fontId="0" fillId="4" borderId="39" xfId="0" applyFill="1" applyBorder="1" applyAlignment="1">
      <alignment horizontal="center"/>
    </xf>
    <xf numFmtId="0" fontId="0" fillId="4" borderId="40" xfId="0" applyFill="1" applyBorder="1" applyAlignment="1">
      <alignment horizontal="center"/>
    </xf>
    <xf numFmtId="0" fontId="0" fillId="4" borderId="41" xfId="0" applyFill="1" applyBorder="1" applyAlignment="1">
      <alignment horizontal="center"/>
    </xf>
    <xf numFmtId="0" fontId="0" fillId="4" borderId="42" xfId="0" applyFill="1" applyBorder="1" applyAlignment="1">
      <alignment horizontal="center"/>
    </xf>
    <xf numFmtId="0" fontId="0" fillId="4" borderId="43" xfId="0" applyFill="1" applyBorder="1" applyAlignment="1">
      <alignment horizontal="center"/>
    </xf>
    <xf numFmtId="0" fontId="0" fillId="4" borderId="0" xfId="0" applyFill="1"/>
    <xf numFmtId="0" fontId="0" fillId="0" borderId="68" xfId="0" applyBorder="1" applyAlignment="1">
      <alignment horizontal="center"/>
    </xf>
    <xf numFmtId="0" fontId="4" fillId="11" borderId="0" xfId="0" applyFont="1" applyFill="1" applyAlignment="1">
      <alignment horizontal="center" vertical="center" wrapText="1"/>
    </xf>
    <xf numFmtId="0" fontId="14" fillId="2" borderId="1" xfId="1" applyFont="1" applyBorder="1" applyAlignment="1">
      <alignment horizontal="center"/>
    </xf>
    <xf numFmtId="14" fontId="0" fillId="16" borderId="50" xfId="0" applyNumberFormat="1" applyFill="1" applyBorder="1"/>
    <xf numFmtId="0" fontId="0" fillId="19" borderId="18" xfId="0" applyFill="1" applyBorder="1" applyAlignment="1">
      <alignment horizontal="center" vertical="center"/>
    </xf>
    <xf numFmtId="0" fontId="8" fillId="0" borderId="77" xfId="0" applyFont="1" applyBorder="1" applyAlignment="1">
      <alignment wrapText="1"/>
    </xf>
    <xf numFmtId="0" fontId="14" fillId="2" borderId="18" xfId="1" applyFont="1" applyBorder="1" applyAlignment="1">
      <alignment horizontal="center"/>
    </xf>
    <xf numFmtId="0" fontId="0" fillId="3" borderId="30" xfId="0" applyFill="1" applyBorder="1" applyAlignment="1">
      <alignment horizontal="center"/>
    </xf>
    <xf numFmtId="0" fontId="0" fillId="3" borderId="33" xfId="0" applyFill="1" applyBorder="1" applyAlignment="1">
      <alignment horizontal="center"/>
    </xf>
    <xf numFmtId="0" fontId="0" fillId="14" borderId="43" xfId="0" applyFill="1" applyBorder="1" applyAlignment="1">
      <alignment horizontal="center" vertical="center"/>
    </xf>
    <xf numFmtId="0" fontId="0" fillId="14" borderId="24" xfId="0" applyFill="1" applyBorder="1" applyAlignment="1">
      <alignment horizontal="center" vertical="center"/>
    </xf>
    <xf numFmtId="0" fontId="0" fillId="14" borderId="69" xfId="0" applyFill="1" applyBorder="1" applyAlignment="1">
      <alignment horizontal="center" vertical="center"/>
    </xf>
    <xf numFmtId="0" fontId="0" fillId="14" borderId="40" xfId="0" applyFill="1" applyBorder="1" applyAlignment="1">
      <alignment horizontal="center" vertical="center"/>
    </xf>
    <xf numFmtId="0" fontId="0" fillId="14" borderId="25" xfId="0" applyFill="1" applyBorder="1" applyAlignment="1">
      <alignment horizontal="center" vertical="center"/>
    </xf>
    <xf numFmtId="0" fontId="14" fillId="15" borderId="56" xfId="1" applyFont="1" applyFill="1" applyBorder="1" applyAlignment="1">
      <alignment horizontal="center" vertical="center"/>
    </xf>
    <xf numFmtId="0" fontId="0" fillId="14" borderId="39" xfId="0" applyFill="1" applyBorder="1" applyAlignment="1">
      <alignment horizontal="center" vertical="center"/>
    </xf>
    <xf numFmtId="0" fontId="0" fillId="14" borderId="54" xfId="0" applyFill="1" applyBorder="1" applyAlignment="1">
      <alignment horizontal="center" vertical="center"/>
    </xf>
    <xf numFmtId="0" fontId="12" fillId="15" borderId="53" xfId="1" applyFont="1" applyFill="1" applyBorder="1" applyAlignment="1">
      <alignment horizontal="center" vertical="center"/>
    </xf>
    <xf numFmtId="0" fontId="12" fillId="15" borderId="56" xfId="1" applyFont="1" applyFill="1" applyBorder="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45" xfId="0" applyBorder="1" applyAlignment="1">
      <alignment horizontal="center"/>
    </xf>
    <xf numFmtId="0" fontId="0" fillId="11" borderId="8" xfId="0" applyFill="1" applyBorder="1" applyAlignment="1">
      <alignment horizontal="center"/>
    </xf>
    <xf numFmtId="0" fontId="0" fillId="11" borderId="9" xfId="0" applyFill="1" applyBorder="1" applyAlignment="1">
      <alignment horizontal="center"/>
    </xf>
    <xf numFmtId="0" fontId="0" fillId="11" borderId="10" xfId="0" applyFill="1"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0" fillId="0" borderId="78" xfId="0" applyBorder="1" applyAlignment="1">
      <alignment horizontal="center"/>
    </xf>
    <xf numFmtId="0" fontId="0" fillId="0" borderId="77" xfId="0" applyBorder="1" applyAlignment="1">
      <alignment horizontal="center"/>
    </xf>
    <xf numFmtId="0" fontId="0" fillId="0" borderId="70" xfId="0" applyBorder="1" applyAlignment="1">
      <alignment horizontal="center"/>
    </xf>
    <xf numFmtId="0" fontId="0" fillId="0" borderId="72" xfId="0" applyBorder="1" applyAlignment="1">
      <alignment horizontal="center"/>
    </xf>
    <xf numFmtId="0" fontId="0" fillId="14" borderId="42" xfId="0" applyFill="1" applyBorder="1" applyAlignment="1">
      <alignment horizontal="center"/>
    </xf>
    <xf numFmtId="0" fontId="0" fillId="14" borderId="40" xfId="0" applyFill="1" applyBorder="1" applyAlignment="1">
      <alignment horizontal="center"/>
    </xf>
    <xf numFmtId="0" fontId="0" fillId="14" borderId="43" xfId="0" applyFill="1" applyBorder="1" applyAlignment="1">
      <alignment horizontal="center"/>
    </xf>
    <xf numFmtId="0" fontId="0" fillId="14" borderId="33" xfId="0" applyFill="1" applyBorder="1" applyAlignment="1">
      <alignment horizontal="center"/>
    </xf>
    <xf numFmtId="0" fontId="0" fillId="14" borderId="24" xfId="0" applyFill="1" applyBorder="1" applyAlignment="1">
      <alignment horizontal="center"/>
    </xf>
    <xf numFmtId="0" fontId="5" fillId="3" borderId="48" xfId="0" applyFont="1" applyFill="1" applyBorder="1" applyAlignment="1">
      <alignment horizontal="center" wrapText="1"/>
    </xf>
    <xf numFmtId="0" fontId="3" fillId="0" borderId="0" xfId="0" applyFont="1" applyAlignment="1">
      <alignment horizontal="center" vertical="center" wrapText="1"/>
    </xf>
    <xf numFmtId="14" fontId="0" fillId="16" borderId="2" xfId="0" applyNumberFormat="1" applyFill="1" applyBorder="1"/>
    <xf numFmtId="0" fontId="0" fillId="11" borderId="0" xfId="0" applyFill="1"/>
    <xf numFmtId="0" fontId="0" fillId="0" borderId="2" xfId="0" applyBorder="1"/>
    <xf numFmtId="0" fontId="0" fillId="0" borderId="35" xfId="0" applyBorder="1"/>
    <xf numFmtId="0" fontId="8" fillId="0" borderId="18" xfId="0" applyFont="1" applyBorder="1" applyAlignment="1">
      <alignment wrapText="1"/>
    </xf>
    <xf numFmtId="0" fontId="9" fillId="0" borderId="77" xfId="0" applyFont="1" applyBorder="1" applyAlignment="1">
      <alignment horizontal="center"/>
    </xf>
    <xf numFmtId="0" fontId="9" fillId="0" borderId="18" xfId="0" applyFont="1" applyBorder="1" applyAlignment="1">
      <alignment horizontal="center"/>
    </xf>
    <xf numFmtId="0" fontId="9" fillId="0" borderId="23" xfId="0" applyFont="1" applyBorder="1" applyAlignment="1">
      <alignment horizontal="center"/>
    </xf>
    <xf numFmtId="0" fontId="9" fillId="0" borderId="24" xfId="0" applyFont="1" applyBorder="1" applyAlignment="1">
      <alignment horizontal="center"/>
    </xf>
    <xf numFmtId="0" fontId="9" fillId="0" borderId="69" xfId="0" applyFont="1" applyBorder="1" applyAlignment="1">
      <alignment horizontal="center"/>
    </xf>
    <xf numFmtId="0" fontId="9" fillId="0" borderId="25" xfId="0" applyFont="1" applyBorder="1" applyAlignment="1">
      <alignment horizontal="center"/>
    </xf>
    <xf numFmtId="0" fontId="8" fillId="0" borderId="27" xfId="0" applyFont="1" applyBorder="1" applyAlignment="1">
      <alignment wrapText="1"/>
    </xf>
    <xf numFmtId="0" fontId="9" fillId="0" borderId="28" xfId="0" applyFont="1" applyBorder="1" applyAlignment="1">
      <alignment horizontal="center"/>
    </xf>
    <xf numFmtId="0" fontId="9" fillId="0" borderId="70" xfId="0" applyFont="1" applyBorder="1" applyAlignment="1">
      <alignment horizontal="center"/>
    </xf>
    <xf numFmtId="0" fontId="9" fillId="0" borderId="27" xfId="0" applyFont="1" applyBorder="1" applyAlignment="1">
      <alignment horizontal="center"/>
    </xf>
    <xf numFmtId="0" fontId="8" fillId="0" borderId="37" xfId="0" applyFont="1" applyBorder="1" applyAlignment="1">
      <alignment wrapText="1"/>
    </xf>
    <xf numFmtId="0" fontId="9" fillId="0" borderId="38" xfId="0" applyFont="1" applyBorder="1" applyAlignment="1">
      <alignment horizontal="center"/>
    </xf>
    <xf numFmtId="0" fontId="9" fillId="0" borderId="72" xfId="0" applyFont="1" applyBorder="1" applyAlignment="1">
      <alignment horizontal="center"/>
    </xf>
    <xf numFmtId="0" fontId="9" fillId="0" borderId="37" xfId="0" applyFont="1" applyBorder="1" applyAlignment="1">
      <alignment horizontal="center"/>
    </xf>
    <xf numFmtId="0" fontId="9" fillId="0" borderId="42" xfId="0" applyFont="1" applyBorder="1" applyAlignment="1">
      <alignment horizontal="center"/>
    </xf>
    <xf numFmtId="0" fontId="9" fillId="0" borderId="40" xfId="0" applyFont="1" applyBorder="1" applyAlignment="1">
      <alignment horizontal="center"/>
    </xf>
    <xf numFmtId="0" fontId="9" fillId="0" borderId="43" xfId="0" applyFont="1" applyBorder="1" applyAlignment="1">
      <alignment horizontal="center"/>
    </xf>
    <xf numFmtId="0" fontId="9" fillId="0" borderId="39" xfId="0" applyFont="1" applyBorder="1" applyAlignment="1">
      <alignment horizontal="center"/>
    </xf>
    <xf numFmtId="0" fontId="9" fillId="0" borderId="41" xfId="0" applyFont="1" applyBorder="1" applyAlignment="1">
      <alignment horizontal="center"/>
    </xf>
    <xf numFmtId="14" fontId="8" fillId="16" borderId="17" xfId="0" applyNumberFormat="1" applyFont="1" applyFill="1" applyBorder="1" applyAlignment="1">
      <alignment horizontal="center" vertical="center" wrapText="1"/>
    </xf>
    <xf numFmtId="14" fontId="8" fillId="16" borderId="1" xfId="0" applyNumberFormat="1" applyFont="1" applyFill="1" applyBorder="1" applyAlignment="1">
      <alignment horizontal="center" vertical="center" wrapText="1"/>
    </xf>
    <xf numFmtId="0" fontId="9" fillId="19" borderId="19" xfId="0" applyFont="1" applyFill="1" applyBorder="1" applyAlignment="1">
      <alignment horizontal="center"/>
    </xf>
    <xf numFmtId="0" fontId="9" fillId="14" borderId="24" xfId="0" applyFont="1" applyFill="1" applyBorder="1" applyAlignment="1">
      <alignment horizontal="center"/>
    </xf>
    <xf numFmtId="0" fontId="9" fillId="14" borderId="40" xfId="0" applyFont="1" applyFill="1" applyBorder="1" applyAlignment="1">
      <alignment horizontal="center"/>
    </xf>
    <xf numFmtId="0" fontId="9" fillId="14" borderId="68" xfId="0" applyFont="1" applyFill="1" applyBorder="1" applyAlignment="1">
      <alignment horizontal="center"/>
    </xf>
    <xf numFmtId="0" fontId="9" fillId="14" borderId="31" xfId="0" applyFont="1" applyFill="1" applyBorder="1" applyAlignment="1">
      <alignment horizontal="center"/>
    </xf>
    <xf numFmtId="0" fontId="9" fillId="14" borderId="41" xfId="0" applyFont="1" applyFill="1" applyBorder="1" applyAlignment="1">
      <alignment horizontal="center"/>
    </xf>
    <xf numFmtId="0" fontId="9" fillId="14" borderId="23" xfId="0" applyFont="1" applyFill="1" applyBorder="1" applyAlignment="1">
      <alignment horizontal="center"/>
    </xf>
    <xf numFmtId="0" fontId="9" fillId="14" borderId="43" xfId="0" applyFont="1" applyFill="1" applyBorder="1" applyAlignment="1">
      <alignment horizontal="center"/>
    </xf>
    <xf numFmtId="0" fontId="0" fillId="4" borderId="9" xfId="0" applyFill="1" applyBorder="1" applyAlignment="1">
      <alignment horizontal="center"/>
    </xf>
    <xf numFmtId="0" fontId="0" fillId="4" borderId="53" xfId="0" applyFill="1" applyBorder="1" applyAlignment="1">
      <alignment horizontal="center"/>
    </xf>
    <xf numFmtId="0" fontId="0" fillId="0" borderId="12" xfId="0" applyBorder="1" applyAlignment="1">
      <alignment horizontal="center"/>
    </xf>
    <xf numFmtId="0" fontId="0" fillId="4" borderId="21" xfId="0" applyFill="1" applyBorder="1" applyAlignment="1">
      <alignment horizontal="center"/>
    </xf>
    <xf numFmtId="0" fontId="16" fillId="0" borderId="0" xfId="0" applyFont="1" applyAlignment="1">
      <alignment horizontal="center" vertical="center"/>
    </xf>
    <xf numFmtId="14" fontId="0" fillId="0" borderId="0" xfId="0" applyNumberFormat="1"/>
    <xf numFmtId="0" fontId="8" fillId="0" borderId="0" xfId="0" applyFont="1"/>
    <xf numFmtId="0" fontId="0" fillId="0" borderId="53" xfId="0" applyBorder="1" applyAlignment="1">
      <alignment horizontal="center"/>
    </xf>
    <xf numFmtId="0" fontId="0" fillId="0" borderId="46" xfId="0" applyBorder="1" applyAlignment="1">
      <alignment horizontal="center"/>
    </xf>
    <xf numFmtId="0" fontId="0" fillId="4" borderId="46" xfId="0" applyFill="1" applyBorder="1" applyAlignment="1">
      <alignment horizontal="center"/>
    </xf>
    <xf numFmtId="0" fontId="0" fillId="4" borderId="0" xfId="0" applyFill="1" applyAlignment="1">
      <alignment horizontal="center"/>
    </xf>
    <xf numFmtId="0" fontId="1" fillId="15" borderId="24" xfId="1" applyFill="1" applyBorder="1" applyAlignment="1">
      <alignment horizontal="center"/>
    </xf>
    <xf numFmtId="0" fontId="1" fillId="15" borderId="25" xfId="1" applyFill="1" applyBorder="1" applyAlignment="1">
      <alignment horizontal="center"/>
    </xf>
    <xf numFmtId="0" fontId="1" fillId="15" borderId="42" xfId="1" applyFill="1" applyBorder="1" applyAlignment="1">
      <alignment horizontal="center"/>
    </xf>
    <xf numFmtId="0" fontId="0" fillId="3" borderId="29" xfId="0" applyFill="1" applyBorder="1" applyAlignment="1">
      <alignment horizontal="center"/>
    </xf>
    <xf numFmtId="0" fontId="8" fillId="0" borderId="16" xfId="0" applyFont="1" applyBorder="1" applyAlignment="1">
      <alignment wrapText="1"/>
    </xf>
    <xf numFmtId="0" fontId="9" fillId="0" borderId="15" xfId="0" applyFont="1" applyBorder="1" applyAlignment="1">
      <alignment horizontal="center"/>
    </xf>
    <xf numFmtId="0" fontId="9" fillId="0" borderId="16" xfId="0" applyFont="1" applyBorder="1" applyAlignment="1">
      <alignment horizontal="center"/>
    </xf>
    <xf numFmtId="0" fontId="9" fillId="0" borderId="48" xfId="0" applyFont="1" applyBorder="1" applyAlignment="1">
      <alignment horizontal="center"/>
    </xf>
    <xf numFmtId="14" fontId="8" fillId="16" borderId="14" xfId="0" applyNumberFormat="1" applyFont="1" applyFill="1" applyBorder="1" applyAlignment="1">
      <alignment horizontal="center" wrapText="1"/>
    </xf>
    <xf numFmtId="0" fontId="1" fillId="2" borderId="19" xfId="1" applyBorder="1" applyAlignment="1">
      <alignment horizontal="center"/>
    </xf>
    <xf numFmtId="0" fontId="0" fillId="10" borderId="68" xfId="0" applyFill="1" applyBorder="1" applyAlignment="1">
      <alignment horizontal="center"/>
    </xf>
    <xf numFmtId="0" fontId="0" fillId="10" borderId="69" xfId="0" applyFill="1" applyBorder="1" applyAlignment="1">
      <alignment horizontal="center"/>
    </xf>
    <xf numFmtId="0" fontId="0" fillId="18" borderId="28" xfId="0" applyFill="1" applyBorder="1" applyAlignment="1">
      <alignment horizontal="center"/>
    </xf>
    <xf numFmtId="0" fontId="11" fillId="13" borderId="28" xfId="0" applyFont="1" applyFill="1" applyBorder="1" applyAlignment="1">
      <alignment horizontal="center"/>
    </xf>
    <xf numFmtId="0" fontId="11" fillId="13" borderId="38" xfId="0" applyFont="1" applyFill="1" applyBorder="1" applyAlignment="1">
      <alignment horizontal="center"/>
    </xf>
    <xf numFmtId="0" fontId="0" fillId="10" borderId="39" xfId="0" applyFill="1" applyBorder="1" applyAlignment="1">
      <alignment horizontal="center"/>
    </xf>
    <xf numFmtId="0" fontId="9" fillId="11" borderId="8" xfId="0" applyFont="1" applyFill="1" applyBorder="1" applyAlignment="1">
      <alignment horizontal="center"/>
    </xf>
    <xf numFmtId="0" fontId="9" fillId="11" borderId="9" xfId="0" applyFont="1" applyFill="1" applyBorder="1" applyAlignment="1">
      <alignment horizontal="center"/>
    </xf>
    <xf numFmtId="0" fontId="9" fillId="11" borderId="10" xfId="0" applyFont="1" applyFill="1" applyBorder="1" applyAlignment="1">
      <alignment horizontal="center"/>
    </xf>
    <xf numFmtId="0" fontId="9" fillId="0" borderId="50" xfId="0" applyFont="1" applyBorder="1" applyAlignment="1">
      <alignment horizontal="center"/>
    </xf>
    <xf numFmtId="0" fontId="9" fillId="0" borderId="54" xfId="0" applyFont="1" applyBorder="1" applyAlignment="1">
      <alignment horizontal="center"/>
    </xf>
    <xf numFmtId="0" fontId="0" fillId="0" borderId="49" xfId="0" applyBorder="1"/>
    <xf numFmtId="0" fontId="0" fillId="0" borderId="51" xfId="0" applyBorder="1"/>
    <xf numFmtId="0" fontId="0" fillId="0" borderId="21" xfId="0" applyBorder="1"/>
    <xf numFmtId="0" fontId="0" fillId="0" borderId="55" xfId="0" applyBorder="1"/>
    <xf numFmtId="0" fontId="0" fillId="0" borderId="61" xfId="0" applyBorder="1"/>
    <xf numFmtId="0" fontId="0" fillId="0" borderId="59" xfId="0" applyBorder="1"/>
    <xf numFmtId="0" fontId="0" fillId="0" borderId="80" xfId="0" applyBorder="1"/>
    <xf numFmtId="0" fontId="0" fillId="0" borderId="58" xfId="0" applyBorder="1"/>
    <xf numFmtId="0" fontId="0" fillId="0" borderId="60" xfId="0" applyBorder="1"/>
    <xf numFmtId="0" fontId="0" fillId="13" borderId="50" xfId="0" applyFill="1" applyBorder="1" applyAlignment="1">
      <alignment horizontal="center"/>
    </xf>
    <xf numFmtId="0" fontId="0" fillId="0" borderId="52" xfId="0" applyBorder="1" applyAlignment="1">
      <alignment horizontal="center"/>
    </xf>
    <xf numFmtId="0" fontId="0" fillId="13" borderId="56" xfId="0" applyFill="1" applyBorder="1" applyAlignment="1">
      <alignment horizontal="center"/>
    </xf>
    <xf numFmtId="0" fontId="9" fillId="13" borderId="57" xfId="0" applyFont="1" applyFill="1" applyBorder="1" applyAlignment="1">
      <alignment horizontal="center"/>
    </xf>
    <xf numFmtId="0" fontId="9" fillId="13" borderId="53" xfId="0" applyFont="1" applyFill="1" applyBorder="1" applyAlignment="1">
      <alignment horizontal="center"/>
    </xf>
    <xf numFmtId="0" fontId="9" fillId="13" borderId="56" xfId="0" applyFont="1" applyFill="1" applyBorder="1" applyAlignment="1">
      <alignment horizontal="center"/>
    </xf>
    <xf numFmtId="0" fontId="0" fillId="11" borderId="50" xfId="0" applyFill="1" applyBorder="1" applyAlignment="1">
      <alignment horizontal="center"/>
    </xf>
    <xf numFmtId="0" fontId="0" fillId="11" borderId="56" xfId="0" applyFill="1" applyBorder="1" applyAlignment="1">
      <alignment horizontal="center"/>
    </xf>
    <xf numFmtId="0" fontId="9" fillId="11" borderId="57" xfId="0" applyFont="1" applyFill="1" applyBorder="1" applyAlignment="1">
      <alignment horizontal="center"/>
    </xf>
    <xf numFmtId="0" fontId="9" fillId="11" borderId="53" xfId="0" applyFont="1" applyFill="1" applyBorder="1" applyAlignment="1">
      <alignment horizontal="center"/>
    </xf>
    <xf numFmtId="0" fontId="9" fillId="11" borderId="56" xfId="0" applyFont="1" applyFill="1" applyBorder="1" applyAlignment="1">
      <alignment horizontal="center"/>
    </xf>
    <xf numFmtId="0" fontId="9" fillId="13" borderId="26" xfId="0" applyFont="1" applyFill="1" applyBorder="1" applyAlignment="1">
      <alignment horizontal="center"/>
    </xf>
    <xf numFmtId="0" fontId="9" fillId="13" borderId="33" xfId="0" applyFont="1" applyFill="1" applyBorder="1" applyAlignment="1">
      <alignment horizontal="center"/>
    </xf>
    <xf numFmtId="0" fontId="9" fillId="13" borderId="29" xfId="0" applyFont="1" applyFill="1" applyBorder="1" applyAlignment="1">
      <alignment horizontal="center"/>
    </xf>
    <xf numFmtId="0" fontId="9" fillId="11" borderId="26" xfId="0" applyFont="1" applyFill="1" applyBorder="1" applyAlignment="1">
      <alignment horizontal="center"/>
    </xf>
    <xf numFmtId="0" fontId="9" fillId="11" borderId="32" xfId="0" applyFont="1" applyFill="1" applyBorder="1" applyAlignment="1">
      <alignment horizontal="center"/>
    </xf>
    <xf numFmtId="0" fontId="9" fillId="11" borderId="30" xfId="0" applyFont="1" applyFill="1" applyBorder="1" applyAlignment="1">
      <alignment horizontal="center"/>
    </xf>
    <xf numFmtId="0" fontId="9" fillId="11" borderId="33" xfId="0" applyFont="1" applyFill="1" applyBorder="1" applyAlignment="1">
      <alignment horizontal="center"/>
    </xf>
    <xf numFmtId="0" fontId="9" fillId="11" borderId="29" xfId="0" applyFont="1" applyFill="1" applyBorder="1" applyAlignment="1">
      <alignment horizontal="center"/>
    </xf>
    <xf numFmtId="0" fontId="9" fillId="13" borderId="70" xfId="0" applyFont="1" applyFill="1" applyBorder="1" applyAlignment="1">
      <alignment horizontal="center"/>
    </xf>
    <xf numFmtId="0" fontId="9" fillId="0" borderId="55" xfId="0" applyFont="1" applyBorder="1" applyAlignment="1">
      <alignment horizontal="center"/>
    </xf>
    <xf numFmtId="0" fontId="9" fillId="11" borderId="70" xfId="0" applyFont="1" applyFill="1" applyBorder="1" applyAlignment="1">
      <alignment horizontal="center"/>
    </xf>
    <xf numFmtId="0" fontId="0" fillId="0" borderId="12" xfId="0" applyBorder="1"/>
    <xf numFmtId="0" fontId="0" fillId="13" borderId="57" xfId="0" applyFill="1" applyBorder="1" applyAlignment="1">
      <alignment horizontal="center"/>
    </xf>
    <xf numFmtId="0" fontId="0" fillId="13" borderId="53" xfId="0" applyFill="1" applyBorder="1" applyAlignment="1">
      <alignment horizontal="center"/>
    </xf>
    <xf numFmtId="0" fontId="8" fillId="10" borderId="50" xfId="0" applyFont="1" applyFill="1" applyBorder="1" applyAlignment="1">
      <alignment wrapText="1"/>
    </xf>
    <xf numFmtId="0" fontId="9" fillId="11" borderId="50" xfId="0" applyFont="1" applyFill="1" applyBorder="1" applyAlignment="1">
      <alignment horizontal="center"/>
    </xf>
    <xf numFmtId="0" fontId="9" fillId="11" borderId="52" xfId="0" applyFont="1" applyFill="1" applyBorder="1" applyAlignment="1">
      <alignment horizontal="center"/>
    </xf>
    <xf numFmtId="0" fontId="9" fillId="11" borderId="54" xfId="0" applyFont="1" applyFill="1" applyBorder="1" applyAlignment="1">
      <alignment horizontal="center"/>
    </xf>
    <xf numFmtId="0" fontId="9" fillId="0" borderId="36" xfId="0" applyFont="1" applyBorder="1" applyAlignment="1">
      <alignment horizontal="center"/>
    </xf>
    <xf numFmtId="0" fontId="9" fillId="0" borderId="66" xfId="0" applyFont="1" applyBorder="1" applyAlignment="1">
      <alignment horizontal="center"/>
    </xf>
    <xf numFmtId="0" fontId="9" fillId="0" borderId="64" xfId="0" applyFont="1" applyBorder="1" applyAlignment="1">
      <alignment horizontal="center"/>
    </xf>
    <xf numFmtId="0" fontId="9" fillId="0" borderId="65" xfId="0" applyFont="1" applyBorder="1" applyAlignment="1">
      <alignment horizontal="center"/>
    </xf>
    <xf numFmtId="0" fontId="1" fillId="15" borderId="56" xfId="1" applyFill="1" applyBorder="1" applyAlignment="1">
      <alignment horizontal="center"/>
    </xf>
    <xf numFmtId="0" fontId="1" fillId="15" borderId="11" xfId="1" applyFill="1" applyBorder="1" applyAlignment="1">
      <alignment horizontal="center"/>
    </xf>
    <xf numFmtId="0" fontId="1" fillId="15" borderId="9" xfId="1" applyFill="1" applyBorder="1" applyAlignment="1">
      <alignment horizontal="center"/>
    </xf>
    <xf numFmtId="0" fontId="1" fillId="15" borderId="31" xfId="1" applyFill="1" applyBorder="1" applyAlignment="1">
      <alignment horizontal="center"/>
    </xf>
    <xf numFmtId="0" fontId="0" fillId="14" borderId="0" xfId="0" applyFill="1"/>
    <xf numFmtId="0" fontId="9" fillId="14" borderId="11" xfId="0" applyFont="1" applyFill="1" applyBorder="1" applyAlignment="1">
      <alignment horizontal="center"/>
    </xf>
    <xf numFmtId="0" fontId="9" fillId="14" borderId="45" xfId="0" applyFont="1" applyFill="1" applyBorder="1" applyAlignment="1">
      <alignment horizontal="center"/>
    </xf>
    <xf numFmtId="0" fontId="9" fillId="14" borderId="10" xfId="0" applyFont="1" applyFill="1" applyBorder="1" applyAlignment="1">
      <alignment horizontal="center"/>
    </xf>
    <xf numFmtId="0" fontId="9" fillId="14" borderId="55" xfId="0" applyFont="1" applyFill="1" applyBorder="1" applyAlignment="1">
      <alignment horizontal="center"/>
    </xf>
    <xf numFmtId="0" fontId="9" fillId="14" borderId="70" xfId="0" applyFont="1" applyFill="1" applyBorder="1" applyAlignment="1">
      <alignment horizontal="center"/>
    </xf>
    <xf numFmtId="0" fontId="0" fillId="14" borderId="30" xfId="0" applyFill="1" applyBorder="1" applyAlignment="1">
      <alignment horizontal="center"/>
    </xf>
    <xf numFmtId="0" fontId="9" fillId="14" borderId="54" xfId="0" applyFont="1" applyFill="1" applyBorder="1" applyAlignment="1">
      <alignment horizontal="center"/>
    </xf>
    <xf numFmtId="14" fontId="8" fillId="16" borderId="17" xfId="0" applyNumberFormat="1" applyFont="1" applyFill="1" applyBorder="1" applyAlignment="1">
      <alignment horizontal="center" vertical="center"/>
    </xf>
    <xf numFmtId="14" fontId="8" fillId="16" borderId="26" xfId="0" applyNumberFormat="1" applyFont="1" applyFill="1" applyBorder="1" applyAlignment="1">
      <alignment horizontal="center" vertical="center" wrapText="1"/>
    </xf>
    <xf numFmtId="14" fontId="8" fillId="11" borderId="26" xfId="0" applyNumberFormat="1" applyFont="1" applyFill="1" applyBorder="1" applyAlignment="1">
      <alignment horizontal="center" vertical="center" wrapText="1"/>
    </xf>
    <xf numFmtId="14" fontId="8" fillId="16" borderId="49" xfId="0" applyNumberFormat="1" applyFont="1" applyFill="1" applyBorder="1" applyAlignment="1">
      <alignment horizontal="center" vertical="center" wrapText="1"/>
    </xf>
    <xf numFmtId="0" fontId="9" fillId="19" borderId="4" xfId="0" applyFont="1" applyFill="1" applyBorder="1" applyAlignment="1">
      <alignment horizontal="center"/>
    </xf>
    <xf numFmtId="0" fontId="9" fillId="19" borderId="26" xfId="0" applyFont="1" applyFill="1" applyBorder="1" applyAlignment="1">
      <alignment horizontal="center"/>
    </xf>
    <xf numFmtId="0" fontId="9" fillId="0" borderId="6" xfId="0" applyFont="1" applyBorder="1" applyAlignment="1">
      <alignment horizontal="center"/>
    </xf>
    <xf numFmtId="0" fontId="3" fillId="0" borderId="0" xfId="0" applyFont="1" applyAlignment="1">
      <alignment vertical="center" wrapText="1"/>
    </xf>
    <xf numFmtId="14" fontId="8" fillId="16" borderId="77" xfId="0" applyNumberFormat="1" applyFont="1" applyFill="1" applyBorder="1" applyAlignment="1">
      <alignment horizontal="center" vertical="center" wrapText="1"/>
    </xf>
    <xf numFmtId="0" fontId="0" fillId="0" borderId="49" xfId="0" applyBorder="1" applyAlignment="1">
      <alignment horizontal="center"/>
    </xf>
    <xf numFmtId="0" fontId="0" fillId="0" borderId="79" xfId="0" applyBorder="1" applyAlignment="1">
      <alignment horizontal="center"/>
    </xf>
    <xf numFmtId="0" fontId="9" fillId="19" borderId="37" xfId="0" applyFont="1" applyFill="1" applyBorder="1" applyAlignment="1">
      <alignment horizontal="center"/>
    </xf>
    <xf numFmtId="0" fontId="9" fillId="13" borderId="50" xfId="0" applyFont="1" applyFill="1" applyBorder="1" applyAlignment="1">
      <alignment horizontal="center"/>
    </xf>
    <xf numFmtId="0" fontId="9" fillId="13" borderId="54" xfId="0" applyFont="1" applyFill="1" applyBorder="1" applyAlignment="1">
      <alignment horizontal="center"/>
    </xf>
    <xf numFmtId="14" fontId="8" fillId="16" borderId="77" xfId="0" applyNumberFormat="1" applyFont="1" applyFill="1" applyBorder="1" applyAlignment="1">
      <alignment wrapText="1"/>
    </xf>
    <xf numFmtId="14" fontId="8" fillId="16" borderId="70" xfId="0" applyNumberFormat="1" applyFont="1" applyFill="1" applyBorder="1" applyAlignment="1">
      <alignment wrapText="1"/>
    </xf>
    <xf numFmtId="14" fontId="8" fillId="11" borderId="70" xfId="0" applyNumberFormat="1" applyFont="1" applyFill="1" applyBorder="1" applyAlignment="1">
      <alignment wrapText="1"/>
    </xf>
    <xf numFmtId="0" fontId="9" fillId="19" borderId="50" xfId="0" applyFont="1" applyFill="1" applyBorder="1" applyAlignment="1">
      <alignment horizontal="center"/>
    </xf>
    <xf numFmtId="14" fontId="8" fillId="16" borderId="77" xfId="0" applyNumberFormat="1" applyFont="1" applyFill="1" applyBorder="1" applyAlignment="1">
      <alignment horizontal="center" wrapText="1"/>
    </xf>
    <xf numFmtId="0" fontId="9" fillId="14" borderId="8" xfId="0" applyFont="1" applyFill="1" applyBorder="1" applyAlignment="1">
      <alignment horizontal="center"/>
    </xf>
    <xf numFmtId="0" fontId="1" fillId="15" borderId="53" xfId="1" applyFill="1" applyBorder="1" applyAlignment="1">
      <alignment horizontal="center"/>
    </xf>
    <xf numFmtId="0" fontId="1" fillId="15" borderId="43" xfId="1" applyFill="1" applyBorder="1" applyAlignment="1">
      <alignment horizontal="center"/>
    </xf>
    <xf numFmtId="0" fontId="1" fillId="15" borderId="40" xfId="1" applyFill="1" applyBorder="1" applyAlignment="1">
      <alignment horizontal="center"/>
    </xf>
    <xf numFmtId="0" fontId="0" fillId="14" borderId="27" xfId="0" applyFill="1" applyBorder="1" applyAlignment="1">
      <alignment horizontal="center"/>
    </xf>
    <xf numFmtId="0" fontId="11" fillId="13" borderId="74" xfId="0" applyFont="1" applyFill="1" applyBorder="1" applyAlignment="1">
      <alignment horizontal="center"/>
    </xf>
    <xf numFmtId="14" fontId="8" fillId="16" borderId="47" xfId="0" applyNumberFormat="1" applyFont="1" applyFill="1" applyBorder="1" applyAlignment="1">
      <alignment wrapText="1"/>
    </xf>
    <xf numFmtId="0" fontId="0" fillId="14" borderId="28" xfId="0" applyFill="1" applyBorder="1" applyAlignment="1">
      <alignment horizontal="center"/>
    </xf>
    <xf numFmtId="0" fontId="9" fillId="0" borderId="68" xfId="0" applyFont="1" applyBorder="1" applyAlignment="1">
      <alignment horizontal="center"/>
    </xf>
    <xf numFmtId="14" fontId="8" fillId="16" borderId="72" xfId="0" applyNumberFormat="1" applyFont="1" applyFill="1" applyBorder="1" applyAlignment="1">
      <alignment wrapText="1"/>
    </xf>
    <xf numFmtId="0" fontId="0" fillId="11" borderId="69" xfId="0" applyFill="1" applyBorder="1" applyAlignment="1">
      <alignment horizontal="center"/>
    </xf>
    <xf numFmtId="0" fontId="0" fillId="11" borderId="25" xfId="0" applyFill="1" applyBorder="1" applyAlignment="1">
      <alignment horizontal="center"/>
    </xf>
    <xf numFmtId="0" fontId="9" fillId="19" borderId="70" xfId="0" applyFont="1" applyFill="1" applyBorder="1" applyAlignment="1">
      <alignment horizontal="center"/>
    </xf>
    <xf numFmtId="0" fontId="1" fillId="2" borderId="23" xfId="1" applyBorder="1" applyAlignment="1">
      <alignment horizontal="center"/>
    </xf>
    <xf numFmtId="0" fontId="1" fillId="2" borderId="24" xfId="1" applyBorder="1" applyAlignment="1">
      <alignment horizontal="center"/>
    </xf>
    <xf numFmtId="0" fontId="9" fillId="13" borderId="27" xfId="0" applyFont="1" applyFill="1" applyBorder="1" applyAlignment="1">
      <alignment horizontal="center"/>
    </xf>
    <xf numFmtId="0" fontId="9" fillId="13" borderId="30" xfId="0" applyFont="1" applyFill="1" applyBorder="1" applyAlignment="1">
      <alignment horizontal="center"/>
    </xf>
    <xf numFmtId="0" fontId="9" fillId="13" borderId="31" xfId="0" applyFont="1" applyFill="1" applyBorder="1" applyAlignment="1">
      <alignment horizontal="center"/>
    </xf>
    <xf numFmtId="0" fontId="9" fillId="13" borderId="32" xfId="0" applyFont="1" applyFill="1" applyBorder="1" applyAlignment="1">
      <alignment horizontal="center"/>
    </xf>
    <xf numFmtId="0" fontId="9" fillId="16" borderId="27" xfId="0" applyFont="1" applyFill="1" applyBorder="1" applyAlignment="1">
      <alignment horizontal="center"/>
    </xf>
    <xf numFmtId="0" fontId="9" fillId="11" borderId="31" xfId="0" applyFont="1" applyFill="1" applyBorder="1" applyAlignment="1">
      <alignment horizontal="center"/>
    </xf>
    <xf numFmtId="0" fontId="1" fillId="2" borderId="32" xfId="1" applyBorder="1" applyAlignment="1">
      <alignment horizontal="center"/>
    </xf>
    <xf numFmtId="0" fontId="0" fillId="13" borderId="73" xfId="0" applyFill="1" applyBorder="1" applyAlignment="1">
      <alignment horizontal="center"/>
    </xf>
    <xf numFmtId="0" fontId="0" fillId="0" borderId="61" xfId="0" applyBorder="1" applyAlignment="1">
      <alignment horizontal="center"/>
    </xf>
    <xf numFmtId="0" fontId="0" fillId="13" borderId="59" xfId="0" applyFill="1" applyBorder="1" applyAlignment="1">
      <alignment horizontal="center"/>
    </xf>
    <xf numFmtId="0" fontId="0" fillId="13" borderId="80" xfId="0" applyFill="1"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0" fontId="0" fillId="13" borderId="61" xfId="0" applyFill="1" applyBorder="1" applyAlignment="1">
      <alignment horizontal="center"/>
    </xf>
    <xf numFmtId="0" fontId="0" fillId="13" borderId="58" xfId="0" applyFill="1" applyBorder="1" applyAlignment="1">
      <alignment horizontal="center"/>
    </xf>
    <xf numFmtId="0" fontId="0" fillId="13" borderId="60" xfId="0" applyFill="1" applyBorder="1" applyAlignment="1">
      <alignment horizontal="center"/>
    </xf>
    <xf numFmtId="0" fontId="1" fillId="2" borderId="30" xfId="1" applyBorder="1" applyAlignment="1">
      <alignment horizontal="center"/>
    </xf>
    <xf numFmtId="0" fontId="1" fillId="2" borderId="33" xfId="1" applyBorder="1" applyAlignment="1">
      <alignment horizontal="center"/>
    </xf>
    <xf numFmtId="0" fontId="8" fillId="0" borderId="50" xfId="0" applyFont="1" applyBorder="1" applyAlignment="1">
      <alignment wrapText="1"/>
    </xf>
    <xf numFmtId="0" fontId="9" fillId="13" borderId="74" xfId="0" applyFont="1" applyFill="1" applyBorder="1" applyAlignment="1">
      <alignment horizontal="center"/>
    </xf>
    <xf numFmtId="0" fontId="9" fillId="13" borderId="52" xfId="0" applyFont="1" applyFill="1" applyBorder="1" applyAlignment="1">
      <alignment horizontal="center"/>
    </xf>
    <xf numFmtId="0" fontId="8" fillId="10" borderId="36" xfId="0" applyFont="1" applyFill="1" applyBorder="1" applyAlignment="1">
      <alignment wrapText="1"/>
    </xf>
    <xf numFmtId="0" fontId="9" fillId="11" borderId="39" xfId="0" applyFont="1" applyFill="1" applyBorder="1" applyAlignment="1">
      <alignment horizontal="center"/>
    </xf>
    <xf numFmtId="0" fontId="9" fillId="11" borderId="40" xfId="0" applyFont="1" applyFill="1" applyBorder="1" applyAlignment="1">
      <alignment horizontal="center"/>
    </xf>
    <xf numFmtId="0" fontId="9" fillId="11" borderId="41" xfId="0" applyFont="1" applyFill="1" applyBorder="1" applyAlignment="1">
      <alignment horizontal="center"/>
    </xf>
    <xf numFmtId="0" fontId="9" fillId="11" borderId="42" xfId="0" applyFont="1" applyFill="1" applyBorder="1" applyAlignment="1">
      <alignment horizontal="center"/>
    </xf>
    <xf numFmtId="0" fontId="9" fillId="11" borderId="43" xfId="0" applyFont="1" applyFill="1" applyBorder="1" applyAlignment="1">
      <alignment horizontal="center"/>
    </xf>
    <xf numFmtId="0" fontId="9" fillId="19" borderId="27" xfId="0" applyFont="1" applyFill="1" applyBorder="1" applyAlignment="1">
      <alignment horizontal="center"/>
    </xf>
    <xf numFmtId="14" fontId="8" fillId="16" borderId="17" xfId="0" applyNumberFormat="1" applyFont="1" applyFill="1" applyBorder="1" applyAlignment="1">
      <alignment horizontal="center" wrapText="1"/>
    </xf>
    <xf numFmtId="14" fontId="8" fillId="11" borderId="26" xfId="0" applyNumberFormat="1" applyFont="1" applyFill="1" applyBorder="1" applyAlignment="1">
      <alignment horizontal="center" wrapText="1"/>
    </xf>
    <xf numFmtId="14" fontId="8" fillId="16" borderId="26" xfId="0" applyNumberFormat="1" applyFont="1" applyFill="1" applyBorder="1" applyAlignment="1">
      <alignment horizontal="center" wrapText="1"/>
    </xf>
    <xf numFmtId="14" fontId="8" fillId="13" borderId="26" xfId="0" applyNumberFormat="1" applyFont="1" applyFill="1" applyBorder="1" applyAlignment="1">
      <alignment horizontal="center" wrapText="1"/>
    </xf>
    <xf numFmtId="14" fontId="8" fillId="11" borderId="50" xfId="0" applyNumberFormat="1" applyFont="1" applyFill="1" applyBorder="1" applyAlignment="1">
      <alignment horizontal="center" wrapText="1"/>
    </xf>
    <xf numFmtId="14" fontId="8" fillId="16" borderId="36" xfId="0" applyNumberFormat="1" applyFont="1" applyFill="1" applyBorder="1" applyAlignment="1">
      <alignment horizontal="center" wrapText="1"/>
    </xf>
    <xf numFmtId="0" fontId="0" fillId="14" borderId="60" xfId="0" applyFill="1" applyBorder="1" applyAlignment="1">
      <alignment horizontal="center"/>
    </xf>
    <xf numFmtId="0" fontId="9" fillId="14" borderId="25" xfId="0" applyFont="1" applyFill="1" applyBorder="1" applyAlignment="1">
      <alignment horizontal="center"/>
    </xf>
    <xf numFmtId="0" fontId="9" fillId="14" borderId="42" xfId="0" applyFont="1" applyFill="1" applyBorder="1" applyAlignment="1">
      <alignment horizontal="center"/>
    </xf>
    <xf numFmtId="0" fontId="9" fillId="0" borderId="0" xfId="0" applyFont="1" applyAlignment="1">
      <alignment horizontal="center"/>
    </xf>
    <xf numFmtId="0" fontId="0" fillId="11" borderId="43" xfId="0" applyFill="1" applyBorder="1" applyAlignment="1">
      <alignment horizontal="center"/>
    </xf>
    <xf numFmtId="0" fontId="0" fillId="0" borderId="1" xfId="0" applyBorder="1" applyAlignment="1">
      <alignment horizontal="center"/>
    </xf>
    <xf numFmtId="0" fontId="0" fillId="0" borderId="34" xfId="0" applyBorder="1" applyAlignment="1">
      <alignment horizontal="center"/>
    </xf>
    <xf numFmtId="0" fontId="0" fillId="0" borderId="13" xfId="0" applyBorder="1" applyAlignment="1">
      <alignment horizontal="center"/>
    </xf>
    <xf numFmtId="0" fontId="19" fillId="10" borderId="30" xfId="0" applyFont="1" applyFill="1" applyBorder="1" applyAlignment="1">
      <alignment horizontal="center"/>
    </xf>
    <xf numFmtId="0" fontId="20" fillId="0" borderId="30" xfId="0" applyFont="1" applyBorder="1" applyAlignment="1">
      <alignment horizontal="center"/>
    </xf>
    <xf numFmtId="0" fontId="20" fillId="0" borderId="31" xfId="0" applyFont="1" applyBorder="1" applyAlignment="1">
      <alignment horizontal="center"/>
    </xf>
    <xf numFmtId="0" fontId="0" fillId="0" borderId="44"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48" xfId="0" applyBorder="1" applyAlignment="1">
      <alignment horizontal="center"/>
    </xf>
    <xf numFmtId="0" fontId="12" fillId="15" borderId="40" xfId="1" applyFont="1" applyFill="1" applyBorder="1" applyAlignment="1">
      <alignment horizontal="center" vertical="center"/>
    </xf>
    <xf numFmtId="0" fontId="12" fillId="15" borderId="55" xfId="1" applyFont="1" applyFill="1" applyBorder="1" applyAlignment="1">
      <alignment horizontal="center" vertical="center"/>
    </xf>
    <xf numFmtId="0" fontId="12" fillId="15" borderId="30" xfId="1" applyFont="1" applyFill="1" applyBorder="1" applyAlignment="1">
      <alignment horizontal="center"/>
    </xf>
    <xf numFmtId="0" fontId="12" fillId="15" borderId="57" xfId="1" applyFont="1" applyFill="1" applyBorder="1" applyAlignment="1">
      <alignment horizontal="center" vertical="center"/>
    </xf>
    <xf numFmtId="0" fontId="12" fillId="15" borderId="29" xfId="1" applyFont="1" applyFill="1" applyBorder="1" applyAlignment="1">
      <alignment horizontal="center" vertical="center"/>
    </xf>
    <xf numFmtId="0" fontId="12" fillId="15" borderId="21" xfId="1" applyFont="1" applyFill="1" applyBorder="1" applyAlignment="1">
      <alignment horizontal="center" vertical="center"/>
    </xf>
    <xf numFmtId="0" fontId="12" fillId="15" borderId="33" xfId="1" applyFont="1" applyFill="1" applyBorder="1" applyAlignment="1">
      <alignment horizontal="center" vertical="center"/>
    </xf>
    <xf numFmtId="0" fontId="12" fillId="15" borderId="20" xfId="1" applyFont="1" applyFill="1" applyBorder="1" applyAlignment="1">
      <alignment horizontal="center" vertical="center"/>
    </xf>
    <xf numFmtId="0" fontId="12" fillId="15" borderId="30" xfId="1" applyFont="1" applyFill="1" applyBorder="1" applyAlignment="1">
      <alignment horizontal="center" vertical="center"/>
    </xf>
    <xf numFmtId="0" fontId="12" fillId="15" borderId="24" xfId="1" applyFont="1" applyFill="1" applyBorder="1" applyAlignment="1">
      <alignment horizontal="center" vertical="center"/>
    </xf>
    <xf numFmtId="0" fontId="12" fillId="15" borderId="69" xfId="1" applyFont="1" applyFill="1" applyBorder="1" applyAlignment="1">
      <alignment horizontal="center" vertical="center"/>
    </xf>
    <xf numFmtId="0" fontId="0" fillId="19" borderId="27" xfId="0" applyFill="1" applyBorder="1" applyAlignment="1">
      <alignment horizontal="center" vertical="center"/>
    </xf>
    <xf numFmtId="0" fontId="0" fillId="19" borderId="37" xfId="0" applyFill="1" applyBorder="1" applyAlignment="1">
      <alignment horizontal="center" vertical="center"/>
    </xf>
    <xf numFmtId="0" fontId="0" fillId="14" borderId="23" xfId="0" applyFill="1" applyBorder="1" applyAlignment="1">
      <alignment horizontal="center" vertical="center"/>
    </xf>
    <xf numFmtId="0" fontId="0" fillId="14" borderId="68" xfId="0" applyFill="1" applyBorder="1" applyAlignment="1">
      <alignment horizontal="center" vertical="center"/>
    </xf>
    <xf numFmtId="0" fontId="0" fillId="14" borderId="31" xfId="0" applyFill="1" applyBorder="1" applyAlignment="1">
      <alignment horizontal="center" vertical="center"/>
    </xf>
    <xf numFmtId="0" fontId="0" fillId="14" borderId="22" xfId="0" applyFill="1" applyBorder="1" applyAlignment="1">
      <alignment horizontal="center" vertical="center"/>
    </xf>
    <xf numFmtId="0" fontId="0" fillId="14" borderId="41" xfId="0" applyFill="1" applyBorder="1" applyAlignment="1">
      <alignment horizontal="center" vertical="center"/>
    </xf>
    <xf numFmtId="164" fontId="0" fillId="0" borderId="4" xfId="0" applyNumberFormat="1" applyBorder="1" applyAlignment="1">
      <alignment horizontal="center"/>
    </xf>
    <xf numFmtId="164" fontId="0" fillId="0" borderId="6" xfId="0" applyNumberFormat="1" applyBorder="1" applyAlignment="1">
      <alignment horizontal="center"/>
    </xf>
    <xf numFmtId="164" fontId="0" fillId="0" borderId="11" xfId="0" applyNumberFormat="1" applyBorder="1" applyAlignment="1">
      <alignment horizontal="center"/>
    </xf>
    <xf numFmtId="164" fontId="0" fillId="0" borderId="9" xfId="0" applyNumberFormat="1" applyBorder="1" applyAlignment="1">
      <alignment horizontal="center"/>
    </xf>
    <xf numFmtId="164" fontId="0" fillId="0" borderId="10" xfId="0" applyNumberFormat="1" applyBorder="1" applyAlignment="1">
      <alignment horizontal="center"/>
    </xf>
    <xf numFmtId="0" fontId="9" fillId="0" borderId="18" xfId="0" applyFont="1" applyBorder="1" applyAlignment="1">
      <alignment horizontal="center" wrapText="1"/>
    </xf>
    <xf numFmtId="0" fontId="9" fillId="0" borderId="69" xfId="0" applyFont="1" applyBorder="1" applyAlignment="1">
      <alignment horizontal="center" wrapText="1"/>
    </xf>
    <xf numFmtId="0" fontId="9" fillId="0" borderId="24" xfId="0" applyFont="1" applyBorder="1" applyAlignment="1">
      <alignment horizontal="center" wrapText="1"/>
    </xf>
    <xf numFmtId="0" fontId="9" fillId="0" borderId="68" xfId="0" applyFont="1" applyBorder="1" applyAlignment="1">
      <alignment horizontal="center" wrapText="1"/>
    </xf>
    <xf numFmtId="0" fontId="0" fillId="0" borderId="80" xfId="0" applyBorder="1" applyAlignment="1">
      <alignment horizontal="center" vertical="center"/>
    </xf>
    <xf numFmtId="0" fontId="16" fillId="0" borderId="0" xfId="0" applyFont="1" applyAlignment="1">
      <alignment vertical="center" wrapText="1"/>
    </xf>
    <xf numFmtId="14" fontId="0" fillId="16" borderId="77" xfId="0" applyNumberFormat="1" applyFill="1" applyBorder="1" applyAlignment="1">
      <alignment horizontal="center"/>
    </xf>
    <xf numFmtId="14" fontId="0" fillId="16" borderId="70" xfId="0" applyNumberFormat="1" applyFill="1" applyBorder="1" applyAlignment="1">
      <alignment horizontal="center"/>
    </xf>
    <xf numFmtId="0" fontId="12" fillId="15" borderId="23" xfId="1" applyFont="1" applyFill="1" applyBorder="1" applyAlignment="1">
      <alignment horizontal="center"/>
    </xf>
    <xf numFmtId="0" fontId="12" fillId="15" borderId="32" xfId="1" applyFont="1" applyFill="1" applyBorder="1" applyAlignment="1">
      <alignment horizontal="center"/>
    </xf>
    <xf numFmtId="0" fontId="12" fillId="15" borderId="51" xfId="1" applyFont="1" applyFill="1" applyBorder="1" applyAlignment="1">
      <alignment horizontal="center" vertical="center"/>
    </xf>
    <xf numFmtId="0" fontId="12" fillId="15" borderId="33" xfId="1" applyFont="1" applyFill="1" applyBorder="1" applyAlignment="1">
      <alignment horizontal="center"/>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35" xfId="0" applyFont="1" applyFill="1" applyBorder="1" applyAlignment="1">
      <alignment horizontal="center" vertical="center" wrapText="1"/>
    </xf>
    <xf numFmtId="0" fontId="22" fillId="6" borderId="5" xfId="0" applyFont="1" applyFill="1" applyBorder="1" applyAlignment="1">
      <alignment horizontal="left" vertical="center" wrapText="1"/>
    </xf>
    <xf numFmtId="0" fontId="8" fillId="0" borderId="12" xfId="0" applyFont="1" applyBorder="1" applyAlignment="1">
      <alignment horizontal="center" wrapText="1"/>
    </xf>
    <xf numFmtId="0" fontId="8" fillId="0" borderId="26" xfId="0" applyFont="1" applyBorder="1" applyAlignment="1">
      <alignment horizontal="center" wrapText="1"/>
    </xf>
    <xf numFmtId="0" fontId="8" fillId="0" borderId="49" xfId="0" applyFont="1" applyBorder="1" applyAlignment="1">
      <alignment horizontal="center" wrapText="1"/>
    </xf>
    <xf numFmtId="0" fontId="8" fillId="0" borderId="50" xfId="0" applyFont="1" applyBorder="1" applyAlignment="1">
      <alignment horizontal="center" wrapText="1"/>
    </xf>
    <xf numFmtId="0" fontId="8" fillId="10" borderId="26" xfId="0" applyFont="1" applyFill="1" applyBorder="1" applyAlignment="1">
      <alignment horizontal="center" wrapText="1"/>
    </xf>
    <xf numFmtId="0" fontId="8" fillId="0" borderId="36" xfId="0" applyFont="1" applyBorder="1" applyAlignment="1">
      <alignment horizontal="center" wrapText="1"/>
    </xf>
    <xf numFmtId="0" fontId="0" fillId="12" borderId="44" xfId="0" applyFill="1" applyBorder="1" applyAlignment="1">
      <alignment horizontal="center"/>
    </xf>
    <xf numFmtId="0" fontId="0" fillId="0" borderId="29" xfId="0" applyBorder="1"/>
    <xf numFmtId="0" fontId="4" fillId="4" borderId="7" xfId="0" applyFont="1" applyFill="1" applyBorder="1" applyAlignment="1">
      <alignment horizontal="center" vertical="center" wrapText="1"/>
    </xf>
    <xf numFmtId="0" fontId="4" fillId="4" borderId="46" xfId="0" applyFont="1" applyFill="1" applyBorder="1" applyAlignment="1">
      <alignment horizontal="center" vertical="center" wrapText="1"/>
    </xf>
    <xf numFmtId="0" fontId="4" fillId="4" borderId="71" xfId="0" applyFont="1" applyFill="1" applyBorder="1" applyAlignment="1">
      <alignment horizontal="center" vertical="center" wrapText="1"/>
    </xf>
    <xf numFmtId="0" fontId="0" fillId="0" borderId="3" xfId="0" applyBorder="1" applyAlignment="1">
      <alignment horizontal="center" vertical="center" wrapText="1"/>
    </xf>
    <xf numFmtId="0" fontId="8" fillId="0" borderId="30" xfId="0" applyFont="1" applyBorder="1" applyAlignment="1">
      <alignment wrapText="1"/>
    </xf>
    <xf numFmtId="0" fontId="0" fillId="0" borderId="28" xfId="0" applyBorder="1" applyAlignment="1">
      <alignment horizontal="center" vertical="center"/>
    </xf>
    <xf numFmtId="0" fontId="0" fillId="19" borderId="76" xfId="0" applyFill="1" applyBorder="1" applyAlignment="1">
      <alignment horizontal="center" vertical="center"/>
    </xf>
    <xf numFmtId="0" fontId="0" fillId="0" borderId="38" xfId="0" applyBorder="1" applyAlignment="1">
      <alignment horizontal="center" vertical="center"/>
    </xf>
    <xf numFmtId="0" fontId="0" fillId="19" borderId="19" xfId="0" applyFill="1" applyBorder="1" applyAlignment="1">
      <alignment horizontal="center" vertical="center"/>
    </xf>
    <xf numFmtId="0" fontId="0" fillId="0" borderId="76" xfId="0" applyBorder="1" applyAlignment="1">
      <alignment horizontal="center" vertical="center"/>
    </xf>
    <xf numFmtId="0" fontId="0" fillId="4" borderId="7" xfId="0" applyFill="1" applyBorder="1"/>
    <xf numFmtId="0" fontId="5" fillId="4" borderId="46" xfId="0" applyFont="1" applyFill="1" applyBorder="1" applyAlignment="1">
      <alignment wrapText="1"/>
    </xf>
    <xf numFmtId="0" fontId="0" fillId="11" borderId="44" xfId="0" applyFill="1" applyBorder="1"/>
    <xf numFmtId="0" fontId="0" fillId="11" borderId="3" xfId="0" applyFill="1" applyBorder="1"/>
    <xf numFmtId="0" fontId="0" fillId="4" borderId="46" xfId="0" applyFill="1" applyBorder="1"/>
    <xf numFmtId="0" fontId="0" fillId="4" borderId="35" xfId="0" applyFill="1" applyBorder="1"/>
    <xf numFmtId="0" fontId="0" fillId="4" borderId="71" xfId="0" applyFill="1" applyBorder="1"/>
    <xf numFmtId="0" fontId="9" fillId="0" borderId="14" xfId="0" applyFont="1" applyBorder="1" applyAlignment="1">
      <alignment horizontal="center"/>
    </xf>
    <xf numFmtId="0" fontId="5" fillId="4" borderId="71" xfId="0" applyFont="1" applyFill="1" applyBorder="1" applyAlignment="1">
      <alignment wrapText="1"/>
    </xf>
    <xf numFmtId="0" fontId="0" fillId="11" borderId="29" xfId="0" applyFill="1" applyBorder="1"/>
    <xf numFmtId="0" fontId="0" fillId="11" borderId="75" xfId="0" applyFill="1" applyBorder="1"/>
    <xf numFmtId="0" fontId="8" fillId="0" borderId="21" xfId="0" applyFont="1" applyBorder="1" applyAlignment="1">
      <alignment horizontal="center" wrapText="1"/>
    </xf>
    <xf numFmtId="0" fontId="8" fillId="0" borderId="30" xfId="0" applyFont="1" applyBorder="1" applyAlignment="1">
      <alignment horizontal="center" wrapText="1"/>
    </xf>
    <xf numFmtId="0" fontId="8" fillId="0" borderId="53" xfId="0" applyFont="1" applyBorder="1" applyAlignment="1">
      <alignment horizontal="center" wrapText="1"/>
    </xf>
    <xf numFmtId="0" fontId="8" fillId="0" borderId="40" xfId="0" applyFont="1" applyBorder="1" applyAlignment="1">
      <alignment horizontal="center" wrapText="1"/>
    </xf>
    <xf numFmtId="0" fontId="0" fillId="0" borderId="53" xfId="0" applyBorder="1" applyAlignment="1">
      <alignment horizontal="center" wrapText="1"/>
    </xf>
    <xf numFmtId="0" fontId="0" fillId="0" borderId="25" xfId="0" applyBorder="1" applyAlignment="1">
      <alignment horizontal="center" wrapText="1"/>
    </xf>
    <xf numFmtId="0" fontId="8" fillId="0" borderId="19" xfId="0" applyFont="1" applyBorder="1" applyAlignment="1">
      <alignment horizontal="center" wrapText="1"/>
    </xf>
    <xf numFmtId="0" fontId="8" fillId="0" borderId="62" xfId="0" applyFont="1" applyBorder="1" applyAlignment="1">
      <alignment horizontal="center" wrapText="1"/>
    </xf>
    <xf numFmtId="0" fontId="8" fillId="0" borderId="28" xfId="0" applyFont="1" applyBorder="1" applyAlignment="1">
      <alignment horizontal="center" wrapText="1"/>
    </xf>
    <xf numFmtId="0" fontId="8" fillId="0" borderId="38" xfId="0" applyFont="1" applyBorder="1" applyAlignment="1">
      <alignment horizontal="center" wrapText="1"/>
    </xf>
    <xf numFmtId="0" fontId="8" fillId="0" borderId="40" xfId="0" applyFont="1" applyBorder="1" applyAlignment="1">
      <alignment horizontal="center" vertical="center" wrapText="1"/>
    </xf>
    <xf numFmtId="0" fontId="8" fillId="10" borderId="50" xfId="0" applyFont="1" applyFill="1" applyBorder="1" applyAlignment="1">
      <alignment horizontal="center" wrapText="1"/>
    </xf>
    <xf numFmtId="0" fontId="8" fillId="0" borderId="4" xfId="0" applyFont="1" applyBorder="1" applyAlignment="1">
      <alignment horizontal="center" wrapText="1"/>
    </xf>
    <xf numFmtId="0" fontId="8" fillId="0" borderId="79" xfId="0" applyFont="1" applyBorder="1" applyAlignment="1">
      <alignment horizontal="center" wrapText="1"/>
    </xf>
    <xf numFmtId="0" fontId="8" fillId="0" borderId="27" xfId="0" applyFont="1" applyBorder="1" applyAlignment="1">
      <alignment horizontal="center" wrapText="1"/>
    </xf>
    <xf numFmtId="0" fontId="8" fillId="0" borderId="37" xfId="0" applyFont="1" applyBorder="1" applyAlignment="1">
      <alignment horizontal="center" wrapText="1"/>
    </xf>
    <xf numFmtId="0" fontId="0" fillId="0" borderId="20" xfId="0" applyBorder="1"/>
    <xf numFmtId="0" fontId="5" fillId="0" borderId="1" xfId="0" applyFont="1" applyBorder="1" applyAlignment="1">
      <alignment horizontal="center"/>
    </xf>
    <xf numFmtId="0" fontId="5" fillId="0" borderId="44" xfId="0" applyFont="1" applyBorder="1" applyAlignment="1">
      <alignment horizontal="center" wrapText="1"/>
    </xf>
    <xf numFmtId="0" fontId="5" fillId="0" borderId="1" xfId="0" applyFont="1" applyBorder="1" applyAlignment="1">
      <alignment horizontal="center" wrapText="1"/>
    </xf>
    <xf numFmtId="0" fontId="5" fillId="0" borderId="2" xfId="0" applyFont="1" applyBorder="1" applyAlignment="1">
      <alignment horizontal="center"/>
    </xf>
    <xf numFmtId="0" fontId="0" fillId="0" borderId="39" xfId="0" applyBorder="1"/>
    <xf numFmtId="0" fontId="0" fillId="0" borderId="57" xfId="0" applyBorder="1"/>
    <xf numFmtId="0" fontId="0" fillId="0" borderId="56" xfId="0" applyBorder="1" applyAlignment="1">
      <alignment horizontal="center"/>
    </xf>
    <xf numFmtId="0" fontId="0" fillId="0" borderId="40" xfId="0" applyBorder="1"/>
    <xf numFmtId="0" fontId="5" fillId="0" borderId="5" xfId="0" applyFont="1" applyBorder="1" applyAlignment="1">
      <alignment horizontal="center"/>
    </xf>
    <xf numFmtId="0" fontId="5" fillId="0" borderId="4" xfId="0" applyFont="1" applyBorder="1" applyAlignment="1">
      <alignment horizontal="center"/>
    </xf>
    <xf numFmtId="0" fontId="5" fillId="0" borderId="4" xfId="0" applyFont="1" applyBorder="1" applyAlignment="1">
      <alignment horizontal="center" wrapText="1"/>
    </xf>
    <xf numFmtId="0" fontId="5" fillId="0" borderId="6" xfId="0" applyFont="1" applyBorder="1" applyAlignment="1">
      <alignment horizontal="center" wrapText="1"/>
    </xf>
    <xf numFmtId="0" fontId="0" fillId="0" borderId="64" xfId="0" applyBorder="1"/>
    <xf numFmtId="164" fontId="0" fillId="0" borderId="40" xfId="0" applyNumberFormat="1" applyBorder="1" applyAlignment="1">
      <alignment horizontal="center"/>
    </xf>
    <xf numFmtId="0" fontId="0" fillId="0" borderId="66" xfId="0" applyBorder="1"/>
    <xf numFmtId="164" fontId="0" fillId="0" borderId="30" xfId="0" applyNumberFormat="1" applyBorder="1" applyAlignment="1">
      <alignment horizontal="center"/>
    </xf>
    <xf numFmtId="164" fontId="0" fillId="0" borderId="53" xfId="0" applyNumberFormat="1" applyBorder="1" applyAlignment="1">
      <alignment horizontal="center"/>
    </xf>
    <xf numFmtId="164" fontId="0" fillId="0" borderId="21" xfId="0" applyNumberFormat="1" applyBorder="1" applyAlignment="1">
      <alignment horizontal="center"/>
    </xf>
    <xf numFmtId="164" fontId="0" fillId="0" borderId="59" xfId="0" applyNumberFormat="1" applyBorder="1" applyAlignment="1">
      <alignment horizontal="center"/>
    </xf>
    <xf numFmtId="1" fontId="0" fillId="0" borderId="21" xfId="0" applyNumberFormat="1" applyBorder="1" applyAlignment="1">
      <alignment horizontal="center"/>
    </xf>
    <xf numFmtId="0" fontId="0" fillId="0" borderId="30" xfId="0" applyBorder="1"/>
    <xf numFmtId="0" fontId="0" fillId="0" borderId="53" xfId="0" applyBorder="1"/>
    <xf numFmtId="0" fontId="17" fillId="0" borderId="21" xfId="0" applyFont="1" applyBorder="1" applyAlignment="1">
      <alignment horizontal="left"/>
    </xf>
    <xf numFmtId="1" fontId="0" fillId="0" borderId="30" xfId="0" applyNumberFormat="1" applyBorder="1" applyAlignment="1">
      <alignment horizontal="center"/>
    </xf>
    <xf numFmtId="0" fontId="0" fillId="10" borderId="56" xfId="0" applyFill="1" applyBorder="1" applyAlignment="1">
      <alignment horizontal="center"/>
    </xf>
    <xf numFmtId="0" fontId="0" fillId="10" borderId="53" xfId="0" applyFill="1" applyBorder="1" applyAlignment="1">
      <alignment horizontal="center"/>
    </xf>
    <xf numFmtId="164" fontId="0" fillId="10" borderId="40" xfId="0" applyNumberFormat="1" applyFill="1" applyBorder="1" applyAlignment="1">
      <alignment horizontal="center"/>
    </xf>
    <xf numFmtId="0" fontId="0" fillId="10" borderId="55" xfId="0" applyFill="1" applyBorder="1" applyAlignment="1">
      <alignment horizontal="center"/>
    </xf>
    <xf numFmtId="0" fontId="0" fillId="10" borderId="21" xfId="0" applyFill="1" applyBorder="1" applyAlignment="1">
      <alignment horizontal="center"/>
    </xf>
    <xf numFmtId="164" fontId="0" fillId="10" borderId="53" xfId="0" applyNumberFormat="1" applyFill="1" applyBorder="1" applyAlignment="1">
      <alignment horizontal="center"/>
    </xf>
    <xf numFmtId="1" fontId="0" fillId="10" borderId="53" xfId="0" applyNumberFormat="1" applyFill="1" applyBorder="1" applyAlignment="1">
      <alignment horizontal="center"/>
    </xf>
    <xf numFmtId="1" fontId="0" fillId="10" borderId="40" xfId="0" applyNumberFormat="1" applyFill="1" applyBorder="1" applyAlignment="1">
      <alignment horizontal="center"/>
    </xf>
    <xf numFmtId="164" fontId="0" fillId="10" borderId="30" xfId="0" applyNumberFormat="1" applyFill="1" applyBorder="1" applyAlignment="1">
      <alignment horizontal="center"/>
    </xf>
    <xf numFmtId="1" fontId="0" fillId="10" borderId="30" xfId="0" applyNumberFormat="1" applyFill="1" applyBorder="1" applyAlignment="1">
      <alignment horizontal="center"/>
    </xf>
    <xf numFmtId="0" fontId="17" fillId="10" borderId="21" xfId="0" applyFont="1" applyFill="1" applyBorder="1" applyAlignment="1">
      <alignment horizontal="center" wrapText="1"/>
    </xf>
    <xf numFmtId="0" fontId="0" fillId="10" borderId="21" xfId="0" applyFill="1" applyBorder="1" applyAlignment="1">
      <alignment horizontal="center" wrapText="1"/>
    </xf>
    <xf numFmtId="0" fontId="0" fillId="10" borderId="55" xfId="0" applyFill="1" applyBorder="1" applyAlignment="1">
      <alignment horizontal="center" wrapText="1"/>
    </xf>
    <xf numFmtId="0" fontId="0" fillId="10" borderId="60" xfId="0" applyFill="1" applyBorder="1" applyAlignment="1">
      <alignment horizontal="center"/>
    </xf>
    <xf numFmtId="0" fontId="0" fillId="10" borderId="59" xfId="0" applyFill="1" applyBorder="1" applyAlignment="1">
      <alignment horizontal="center"/>
    </xf>
    <xf numFmtId="164" fontId="0" fillId="10" borderId="21" xfId="0" applyNumberFormat="1" applyFill="1" applyBorder="1" applyAlignment="1">
      <alignment horizontal="center"/>
    </xf>
    <xf numFmtId="0" fontId="0" fillId="0" borderId="29" xfId="0" applyBorder="1" applyAlignment="1">
      <alignment wrapText="1"/>
    </xf>
    <xf numFmtId="0" fontId="0" fillId="0" borderId="39" xfId="0" applyBorder="1" applyAlignment="1">
      <alignment wrapText="1"/>
    </xf>
    <xf numFmtId="0" fontId="0" fillId="0" borderId="57" xfId="0" applyBorder="1" applyAlignment="1">
      <alignment wrapText="1"/>
    </xf>
    <xf numFmtId="0" fontId="0" fillId="0" borderId="20" xfId="0" applyBorder="1" applyAlignment="1">
      <alignment wrapText="1"/>
    </xf>
    <xf numFmtId="0" fontId="0" fillId="11" borderId="55" xfId="0" applyFill="1" applyBorder="1" applyAlignment="1">
      <alignment horizontal="center"/>
    </xf>
    <xf numFmtId="0" fontId="0" fillId="23" borderId="29" xfId="0" applyFill="1" applyBorder="1"/>
    <xf numFmtId="0" fontId="0" fillId="23" borderId="5" xfId="0" applyFill="1" applyBorder="1" applyAlignment="1">
      <alignment horizontal="center"/>
    </xf>
    <xf numFmtId="0" fontId="0" fillId="23" borderId="4" xfId="0" applyFill="1" applyBorder="1" applyAlignment="1">
      <alignment horizontal="center"/>
    </xf>
    <xf numFmtId="0" fontId="0" fillId="23" borderId="6" xfId="0" applyFill="1" applyBorder="1" applyAlignment="1">
      <alignment horizontal="center"/>
    </xf>
    <xf numFmtId="0" fontId="0" fillId="23" borderId="11" xfId="0" applyFill="1" applyBorder="1" applyAlignment="1">
      <alignment horizontal="center"/>
    </xf>
    <xf numFmtId="0" fontId="0" fillId="23" borderId="9" xfId="0" applyFill="1" applyBorder="1" applyAlignment="1">
      <alignment horizontal="center"/>
    </xf>
    <xf numFmtId="0" fontId="0" fillId="23" borderId="10" xfId="0" applyFill="1"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23" borderId="75" xfId="0" applyFill="1" applyBorder="1"/>
    <xf numFmtId="0" fontId="0" fillId="23" borderId="53" xfId="0" applyFill="1" applyBorder="1" applyAlignment="1">
      <alignment horizontal="center"/>
    </xf>
    <xf numFmtId="0" fontId="0" fillId="0" borderId="75" xfId="0" applyBorder="1"/>
    <xf numFmtId="0" fontId="0" fillId="23" borderId="31" xfId="0" applyFill="1" applyBorder="1" applyAlignment="1">
      <alignment horizontal="center"/>
    </xf>
    <xf numFmtId="0" fontId="0" fillId="23" borderId="30" xfId="0" applyFill="1" applyBorder="1" applyAlignment="1">
      <alignment horizontal="center"/>
    </xf>
    <xf numFmtId="0" fontId="23" fillId="0" borderId="0" xfId="0" applyFont="1"/>
    <xf numFmtId="0" fontId="22" fillId="22" borderId="1" xfId="0" applyFont="1" applyFill="1" applyBorder="1" applyAlignment="1">
      <alignment horizontal="left" vertical="top" wrapText="1"/>
    </xf>
    <xf numFmtId="0" fontId="22" fillId="22" borderId="2" xfId="0" applyFont="1" applyFill="1" applyBorder="1" applyAlignment="1">
      <alignment horizontal="left" vertical="top" wrapText="1"/>
    </xf>
    <xf numFmtId="0" fontId="22" fillId="22" borderId="4" xfId="0" applyFont="1" applyFill="1" applyBorder="1" applyAlignment="1">
      <alignment horizontal="center" vertical="center" wrapText="1"/>
    </xf>
    <xf numFmtId="0" fontId="22" fillId="22" borderId="5" xfId="0" applyFont="1" applyFill="1" applyBorder="1" applyAlignment="1">
      <alignment horizontal="center" vertical="center" wrapText="1"/>
    </xf>
    <xf numFmtId="0" fontId="22" fillId="22" borderId="7" xfId="0" applyFont="1" applyFill="1" applyBorder="1" applyAlignment="1">
      <alignment horizontal="center" vertical="center" wrapText="1"/>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7" xfId="0" applyFont="1" applyFill="1" applyBorder="1" applyAlignment="1">
      <alignment horizontal="center" vertical="center"/>
    </xf>
    <xf numFmtId="0" fontId="22" fillId="6" borderId="1" xfId="0" applyFont="1" applyFill="1" applyBorder="1" applyAlignment="1">
      <alignment horizontal="left" vertical="center" wrapText="1"/>
    </xf>
    <xf numFmtId="0" fontId="22" fillId="6" borderId="2" xfId="0" applyFont="1" applyFill="1" applyBorder="1" applyAlignment="1">
      <alignment horizontal="left"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7" borderId="1" xfId="0" applyFont="1" applyFill="1" applyBorder="1" applyAlignment="1">
      <alignment horizontal="left" vertical="top" wrapText="1"/>
    </xf>
    <xf numFmtId="0" fontId="22" fillId="7" borderId="2" xfId="0" applyFont="1" applyFill="1" applyBorder="1" applyAlignment="1">
      <alignment horizontal="left" vertical="top" wrapText="1"/>
    </xf>
    <xf numFmtId="0" fontId="22" fillId="7" borderId="4"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22" fillId="7"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22" fillId="9" borderId="1" xfId="0" applyFont="1" applyFill="1" applyBorder="1" applyAlignment="1">
      <alignment horizontal="left" vertical="top" wrapText="1"/>
    </xf>
    <xf numFmtId="0" fontId="22" fillId="9" borderId="2" xfId="0" applyFont="1" applyFill="1" applyBorder="1" applyAlignment="1">
      <alignment horizontal="left" vertical="top" wrapText="1"/>
    </xf>
    <xf numFmtId="0" fontId="22" fillId="9" borderId="1" xfId="0" applyFont="1" applyFill="1" applyBorder="1" applyAlignment="1">
      <alignment horizontal="center" vertical="center" wrapText="1"/>
    </xf>
    <xf numFmtId="0" fontId="22" fillId="9" borderId="2" xfId="0" applyFont="1" applyFill="1" applyBorder="1" applyAlignment="1">
      <alignment horizontal="center" vertical="center" wrapText="1"/>
    </xf>
    <xf numFmtId="0" fontId="22" fillId="9" borderId="3" xfId="0" applyFont="1" applyFill="1" applyBorder="1" applyAlignment="1">
      <alignment horizontal="center" vertical="center" wrapText="1"/>
    </xf>
    <xf numFmtId="0" fontId="17" fillId="5" borderId="1" xfId="0" applyFont="1" applyFill="1" applyBorder="1" applyAlignment="1">
      <alignment horizontal="left" vertical="center" wrapText="1"/>
    </xf>
    <xf numFmtId="0" fontId="19" fillId="5" borderId="2" xfId="0" applyFont="1" applyFill="1" applyBorder="1" applyAlignment="1">
      <alignment horizontal="left" vertical="center" wrapText="1"/>
    </xf>
    <xf numFmtId="0" fontId="19" fillId="5" borderId="3" xfId="0" applyFont="1" applyFill="1" applyBorder="1" applyAlignment="1">
      <alignment horizontal="left" vertical="center" wrapText="1"/>
    </xf>
    <xf numFmtId="0" fontId="10" fillId="5" borderId="1" xfId="0" applyFont="1" applyFill="1" applyBorder="1" applyAlignment="1">
      <alignment horizontal="left" wrapText="1"/>
    </xf>
    <xf numFmtId="0" fontId="10" fillId="5" borderId="2" xfId="0" applyFont="1" applyFill="1" applyBorder="1" applyAlignment="1">
      <alignment horizontal="left" wrapText="1"/>
    </xf>
    <xf numFmtId="0" fontId="10" fillId="5" borderId="3" xfId="0" applyFont="1" applyFill="1" applyBorder="1" applyAlignment="1">
      <alignment horizontal="left" wrapText="1"/>
    </xf>
    <xf numFmtId="0" fontId="6" fillId="7" borderId="11" xfId="0" applyFont="1" applyFill="1" applyBorder="1" applyAlignment="1">
      <alignment horizontal="center" vertical="center"/>
    </xf>
    <xf numFmtId="0" fontId="6" fillId="7" borderId="9" xfId="0" applyFont="1" applyFill="1" applyBorder="1" applyAlignment="1">
      <alignment horizontal="center" vertical="center"/>
    </xf>
    <xf numFmtId="0" fontId="6" fillId="7" borderId="10" xfId="0" applyFont="1" applyFill="1" applyBorder="1" applyAlignment="1">
      <alignment horizontal="center" vertical="center"/>
    </xf>
    <xf numFmtId="0" fontId="6" fillId="8" borderId="11"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10" xfId="0" applyFont="1" applyFill="1" applyBorder="1" applyAlignment="1">
      <alignment horizontal="center" vertical="center"/>
    </xf>
    <xf numFmtId="0" fontId="6" fillId="9" borderId="11" xfId="0" applyFont="1" applyFill="1" applyBorder="1" applyAlignment="1">
      <alignment horizontal="center" vertical="center"/>
    </xf>
    <xf numFmtId="0" fontId="6" fillId="9" borderId="9" xfId="0" applyFont="1" applyFill="1" applyBorder="1" applyAlignment="1">
      <alignment horizontal="center" vertical="center"/>
    </xf>
    <xf numFmtId="0" fontId="6" fillId="9" borderId="10" xfId="0" applyFont="1"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5" fillId="3" borderId="7" xfId="0" applyFont="1" applyFill="1" applyBorder="1" applyAlignment="1">
      <alignment horizontal="center"/>
    </xf>
    <xf numFmtId="0" fontId="5" fillId="3" borderId="46" xfId="0" applyFont="1" applyFill="1" applyBorder="1" applyAlignment="1">
      <alignment horizontal="center"/>
    </xf>
    <xf numFmtId="0" fontId="6" fillId="4" borderId="5" xfId="0" applyFont="1" applyFill="1" applyBorder="1" applyAlignment="1">
      <alignment horizontal="center" vertical="center"/>
    </xf>
    <xf numFmtId="0" fontId="6" fillId="4" borderId="0" xfId="0" applyFont="1" applyFill="1" applyAlignment="1">
      <alignment horizontal="center" vertical="center"/>
    </xf>
    <xf numFmtId="0" fontId="6" fillId="4" borderId="5" xfId="0" applyFont="1" applyFill="1" applyBorder="1" applyAlignment="1">
      <alignment horizontal="center" vertical="center" wrapText="1"/>
    </xf>
    <xf numFmtId="0" fontId="6" fillId="4" borderId="0" xfId="0" applyFont="1" applyFill="1" applyAlignment="1">
      <alignment horizontal="center" vertical="center" wrapText="1"/>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45"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9" xfId="0" applyFont="1" applyFill="1" applyBorder="1" applyAlignment="1">
      <alignment horizontal="center" vertical="center"/>
    </xf>
    <xf numFmtId="0" fontId="6" fillId="6" borderId="10"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34"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3"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34"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5" fillId="3" borderId="5" xfId="0" applyFont="1" applyFill="1" applyBorder="1" applyAlignment="1">
      <alignment horizontal="center" wrapText="1"/>
    </xf>
    <xf numFmtId="0" fontId="5" fillId="3" borderId="0" xfId="0" applyFont="1" applyFill="1" applyAlignment="1">
      <alignment horizontal="center" wrapText="1"/>
    </xf>
    <xf numFmtId="0" fontId="4" fillId="0" borderId="4" xfId="0" applyFont="1" applyBorder="1" applyAlignment="1">
      <alignment horizontal="center"/>
    </xf>
    <xf numFmtId="0" fontId="4" fillId="0" borderId="5" xfId="0" applyFont="1" applyBorder="1" applyAlignment="1">
      <alignment horizontal="center"/>
    </xf>
    <xf numFmtId="0" fontId="4" fillId="0" borderId="7" xfId="0" applyFont="1" applyBorder="1" applyAlignment="1">
      <alignment horizontal="center"/>
    </xf>
    <xf numFmtId="0" fontId="4" fillId="9" borderId="1" xfId="0" applyFont="1" applyFill="1" applyBorder="1" applyAlignment="1">
      <alignment horizontal="center" vertic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4" fillId="4" borderId="7" xfId="0" applyFont="1" applyFill="1" applyBorder="1" applyAlignment="1">
      <alignment horizontal="center" vertical="center" wrapText="1"/>
    </xf>
    <xf numFmtId="0" fontId="4" fillId="4" borderId="46" xfId="0" applyFont="1" applyFill="1" applyBorder="1" applyAlignment="1">
      <alignment horizontal="center" vertical="center" wrapText="1"/>
    </xf>
    <xf numFmtId="0" fontId="4" fillId="4" borderId="71" xfId="0" applyFont="1" applyFill="1" applyBorder="1" applyAlignment="1">
      <alignment horizontal="center" vertical="center" wrapText="1"/>
    </xf>
    <xf numFmtId="0" fontId="5" fillId="4" borderId="7" xfId="0" applyFont="1" applyFill="1" applyBorder="1" applyAlignment="1">
      <alignment horizontal="center" vertical="center"/>
    </xf>
    <xf numFmtId="0" fontId="5" fillId="4" borderId="35" xfId="0" applyFont="1" applyFill="1" applyBorder="1" applyAlignment="1">
      <alignment horizontal="center" vertical="center"/>
    </xf>
    <xf numFmtId="0" fontId="4" fillId="6" borderId="5" xfId="0" applyFont="1" applyFill="1" applyBorder="1" applyAlignment="1">
      <alignment horizontal="center"/>
    </xf>
    <xf numFmtId="0" fontId="4" fillId="6" borderId="7" xfId="0" applyFont="1" applyFill="1" applyBorder="1" applyAlignment="1">
      <alignment horizontal="center"/>
    </xf>
    <xf numFmtId="0" fontId="4" fillId="7" borderId="4" xfId="0" applyFont="1" applyFill="1" applyBorder="1" applyAlignment="1">
      <alignment horizontal="center"/>
    </xf>
    <xf numFmtId="0" fontId="4" fillId="7" borderId="5" xfId="0" applyFont="1" applyFill="1" applyBorder="1" applyAlignment="1">
      <alignment horizontal="center"/>
    </xf>
    <xf numFmtId="0" fontId="4" fillId="7" borderId="7" xfId="0" applyFont="1" applyFill="1" applyBorder="1" applyAlignment="1">
      <alignment horizontal="center"/>
    </xf>
    <xf numFmtId="0" fontId="4" fillId="8" borderId="4" xfId="0" applyFont="1" applyFill="1" applyBorder="1" applyAlignment="1">
      <alignment horizontal="center"/>
    </xf>
    <xf numFmtId="0" fontId="4" fillId="8" borderId="5" xfId="0" applyFont="1" applyFill="1" applyBorder="1" applyAlignment="1">
      <alignment horizontal="center"/>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22" borderId="4" xfId="0" applyFont="1" applyFill="1" applyBorder="1" applyAlignment="1">
      <alignment horizontal="center"/>
    </xf>
    <xf numFmtId="0" fontId="4" fillId="22" borderId="5" xfId="0" applyFont="1" applyFill="1" applyBorder="1" applyAlignment="1">
      <alignment horizontal="center"/>
    </xf>
    <xf numFmtId="0" fontId="4" fillId="22" borderId="7" xfId="0" applyFont="1" applyFill="1" applyBorder="1" applyAlignment="1">
      <alignment horizontal="center"/>
    </xf>
    <xf numFmtId="0" fontId="0" fillId="5" borderId="1" xfId="0" applyFill="1" applyBorder="1" applyAlignment="1">
      <alignment horizontal="left" wrapText="1"/>
    </xf>
    <xf numFmtId="0" fontId="0" fillId="5" borderId="2" xfId="0" applyFill="1" applyBorder="1" applyAlignment="1">
      <alignment horizontal="left" wrapText="1"/>
    </xf>
    <xf numFmtId="0" fontId="0" fillId="5" borderId="3" xfId="0" applyFill="1" applyBorder="1" applyAlignment="1">
      <alignment horizontal="left" wrapText="1"/>
    </xf>
    <xf numFmtId="0" fontId="5" fillId="4" borderId="6" xfId="0" applyFont="1" applyFill="1" applyBorder="1" applyAlignment="1">
      <alignment horizontal="center" wrapText="1"/>
    </xf>
    <xf numFmtId="0" fontId="5" fillId="4" borderId="13" xfId="0" applyFont="1" applyFill="1" applyBorder="1" applyAlignment="1">
      <alignment horizontal="center" wrapText="1"/>
    </xf>
    <xf numFmtId="0" fontId="4" fillId="4" borderId="1" xfId="0" applyFont="1" applyFill="1" applyBorder="1" applyAlignment="1">
      <alignment horizont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21" borderId="1" xfId="0" applyFont="1" applyFill="1" applyBorder="1" applyAlignment="1">
      <alignment horizontal="center"/>
    </xf>
    <xf numFmtId="0" fontId="4" fillId="21" borderId="2" xfId="0" applyFont="1" applyFill="1" applyBorder="1" applyAlignment="1">
      <alignment horizontal="center"/>
    </xf>
    <xf numFmtId="0" fontId="4" fillId="21" borderId="3" xfId="0" applyFont="1" applyFill="1" applyBorder="1" applyAlignment="1">
      <alignment horizontal="center"/>
    </xf>
    <xf numFmtId="0" fontId="5" fillId="21" borderId="7" xfId="0" applyFont="1" applyFill="1" applyBorder="1" applyAlignment="1">
      <alignment horizontal="center" vertical="center"/>
    </xf>
    <xf numFmtId="0" fontId="5" fillId="21" borderId="0" xfId="0" applyFont="1" applyFill="1" applyAlignment="1">
      <alignment horizontal="center" vertical="center"/>
    </xf>
    <xf numFmtId="0" fontId="4" fillId="21" borderId="5" xfId="0" applyFont="1" applyFill="1" applyBorder="1" applyAlignment="1">
      <alignment horizontal="center"/>
    </xf>
    <xf numFmtId="0" fontId="4" fillId="21" borderId="7" xfId="0" applyFont="1" applyFill="1" applyBorder="1" applyAlignment="1">
      <alignment horizontal="center"/>
    </xf>
    <xf numFmtId="0" fontId="4" fillId="7" borderId="1" xfId="0" applyFont="1" applyFill="1" applyBorder="1" applyAlignment="1">
      <alignment horizontal="center"/>
    </xf>
    <xf numFmtId="0" fontId="4" fillId="7" borderId="2" xfId="0" applyFont="1" applyFill="1" applyBorder="1" applyAlignment="1">
      <alignment horizontal="center"/>
    </xf>
    <xf numFmtId="0" fontId="4" fillId="7" borderId="3" xfId="0" applyFont="1" applyFill="1" applyBorder="1" applyAlignment="1">
      <alignment horizontal="center"/>
    </xf>
    <xf numFmtId="0" fontId="4" fillId="22" borderId="1" xfId="0" applyFont="1" applyFill="1" applyBorder="1" applyAlignment="1">
      <alignment horizontal="center"/>
    </xf>
    <xf numFmtId="0" fontId="4" fillId="22" borderId="2" xfId="0" applyFont="1" applyFill="1" applyBorder="1" applyAlignment="1">
      <alignment horizontal="center"/>
    </xf>
    <xf numFmtId="0" fontId="4" fillId="22" borderId="3" xfId="0" applyFont="1" applyFill="1" applyBorder="1" applyAlignment="1">
      <alignment horizontal="center"/>
    </xf>
    <xf numFmtId="0" fontId="4" fillId="6" borderId="1" xfId="0" applyFont="1" applyFill="1" applyBorder="1" applyAlignment="1">
      <alignment horizontal="center"/>
    </xf>
    <xf numFmtId="0" fontId="4" fillId="6" borderId="2" xfId="0" applyFont="1" applyFill="1" applyBorder="1" applyAlignment="1">
      <alignment horizontal="center"/>
    </xf>
    <xf numFmtId="0" fontId="4" fillId="6" borderId="3" xfId="0" applyFont="1" applyFill="1" applyBorder="1" applyAlignment="1">
      <alignment horizontal="center"/>
    </xf>
    <xf numFmtId="0" fontId="5" fillId="4" borderId="1" xfId="0" applyFont="1" applyFill="1" applyBorder="1" applyAlignment="1">
      <alignment horizontal="center"/>
    </xf>
    <xf numFmtId="0" fontId="5" fillId="4" borderId="2" xfId="0" applyFont="1" applyFill="1" applyBorder="1" applyAlignment="1">
      <alignment horizontal="center"/>
    </xf>
    <xf numFmtId="0" fontId="5" fillId="4" borderId="3" xfId="0" applyFont="1" applyFill="1" applyBorder="1" applyAlignment="1">
      <alignment horizontal="center"/>
    </xf>
    <xf numFmtId="0" fontId="3" fillId="3" borderId="6"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5" fillId="3" borderId="71" xfId="0" applyFont="1" applyFill="1" applyBorder="1" applyAlignment="1">
      <alignment horizontal="center"/>
    </xf>
    <xf numFmtId="0" fontId="5" fillId="3" borderId="4" xfId="0" applyFont="1" applyFill="1" applyBorder="1" applyAlignment="1">
      <alignment horizontal="center" wrapText="1"/>
    </xf>
    <xf numFmtId="0" fontId="5" fillId="3" borderId="34" xfId="0" applyFont="1" applyFill="1" applyBorder="1" applyAlignment="1">
      <alignment horizontal="center" wrapText="1"/>
    </xf>
    <xf numFmtId="0" fontId="5" fillId="3" borderId="6" xfId="0" applyFont="1" applyFill="1" applyBorder="1" applyAlignment="1">
      <alignment horizontal="center" wrapText="1"/>
    </xf>
    <xf numFmtId="0" fontId="5" fillId="3" borderId="13" xfId="0" applyFont="1" applyFill="1" applyBorder="1" applyAlignment="1">
      <alignment horizontal="center" wrapText="1"/>
    </xf>
    <xf numFmtId="0" fontId="18" fillId="3" borderId="7" xfId="0" applyFont="1" applyFill="1" applyBorder="1" applyAlignment="1">
      <alignment horizontal="center"/>
    </xf>
    <xf numFmtId="0" fontId="0" fillId="3" borderId="71" xfId="0" applyFill="1" applyBorder="1" applyAlignment="1">
      <alignment horizontal="center"/>
    </xf>
    <xf numFmtId="0" fontId="5" fillId="4" borderId="7" xfId="0" applyFont="1" applyFill="1" applyBorder="1" applyAlignment="1">
      <alignment horizontal="center" wrapText="1"/>
    </xf>
    <xf numFmtId="0" fontId="5" fillId="4" borderId="46" xfId="0" applyFont="1" applyFill="1" applyBorder="1" applyAlignment="1">
      <alignment horizontal="center" wrapText="1"/>
    </xf>
    <xf numFmtId="0" fontId="4" fillId="4" borderId="5" xfId="0" applyFont="1" applyFill="1" applyBorder="1" applyAlignment="1">
      <alignment horizontal="center"/>
    </xf>
    <xf numFmtId="0" fontId="3" fillId="3" borderId="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5" fillId="3" borderId="5" xfId="0" applyFont="1" applyFill="1" applyBorder="1" applyAlignment="1">
      <alignment horizontal="center"/>
    </xf>
    <xf numFmtId="0" fontId="5" fillId="3" borderId="35" xfId="0" applyFont="1" applyFill="1" applyBorder="1" applyAlignment="1">
      <alignment horizontal="center"/>
    </xf>
    <xf numFmtId="0" fontId="13" fillId="3" borderId="50" xfId="0" applyFont="1" applyFill="1" applyBorder="1" applyAlignment="1">
      <alignment horizontal="center"/>
    </xf>
    <xf numFmtId="0" fontId="13" fillId="3" borderId="34" xfId="0" applyFont="1" applyFill="1" applyBorder="1" applyAlignment="1">
      <alignment horizontal="center"/>
    </xf>
    <xf numFmtId="0" fontId="18" fillId="3" borderId="74" xfId="0" applyFont="1" applyFill="1" applyBorder="1" applyAlignment="1">
      <alignment horizontal="center"/>
    </xf>
    <xf numFmtId="0" fontId="0" fillId="3" borderId="13" xfId="0" applyFill="1" applyBorder="1" applyAlignment="1">
      <alignment horizontal="center"/>
    </xf>
    <xf numFmtId="0" fontId="13" fillId="3" borderId="4" xfId="0" applyFont="1" applyFill="1" applyBorder="1" applyAlignment="1">
      <alignment horizontal="center"/>
    </xf>
    <xf numFmtId="0" fontId="13" fillId="3" borderId="12" xfId="0" applyFont="1" applyFill="1" applyBorder="1" applyAlignment="1">
      <alignment horizontal="center"/>
    </xf>
    <xf numFmtId="0" fontId="18" fillId="3" borderId="6" xfId="0" applyFont="1" applyFill="1" applyBorder="1" applyAlignment="1">
      <alignment horizontal="center"/>
    </xf>
    <xf numFmtId="0" fontId="0" fillId="3" borderId="73" xfId="0" applyFill="1" applyBorder="1" applyAlignment="1">
      <alignment horizontal="center"/>
    </xf>
    <xf numFmtId="0" fontId="5" fillId="21" borderId="46" xfId="0" applyFont="1" applyFill="1" applyBorder="1" applyAlignment="1">
      <alignment horizontal="center" vertical="center"/>
    </xf>
    <xf numFmtId="0" fontId="5" fillId="4" borderId="79" xfId="0" applyFont="1" applyFill="1" applyBorder="1" applyAlignment="1">
      <alignment horizontal="center" wrapText="1"/>
    </xf>
    <xf numFmtId="0" fontId="3" fillId="3" borderId="76" xfId="0" applyFont="1" applyFill="1" applyBorder="1" applyAlignment="1">
      <alignment horizontal="center" vertical="center" wrapText="1"/>
    </xf>
    <xf numFmtId="0" fontId="3" fillId="3" borderId="71" xfId="0" applyFont="1" applyFill="1" applyBorder="1" applyAlignment="1">
      <alignment horizontal="center" vertical="center" wrapText="1"/>
    </xf>
    <xf numFmtId="0" fontId="5" fillId="3" borderId="0" xfId="0" applyFont="1" applyFill="1" applyAlignment="1">
      <alignment horizont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0" xfId="0" applyFont="1" applyFill="1" applyAlignment="1">
      <alignment horizontal="center" vertical="center"/>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0" fillId="4" borderId="7" xfId="0" applyFill="1" applyBorder="1" applyAlignment="1">
      <alignment horizontal="center"/>
    </xf>
    <xf numFmtId="0" fontId="0" fillId="4" borderId="46" xfId="0" applyFill="1" applyBorder="1" applyAlignment="1">
      <alignment horizontal="center"/>
    </xf>
    <xf numFmtId="0" fontId="0" fillId="4" borderId="5" xfId="0" applyFill="1" applyBorder="1" applyAlignment="1">
      <alignment horizontal="center"/>
    </xf>
    <xf numFmtId="0" fontId="0" fillId="4" borderId="0" xfId="0" applyFill="1" applyAlignment="1">
      <alignment horizontal="center"/>
    </xf>
    <xf numFmtId="0" fontId="15" fillId="3" borderId="6" xfId="0" applyFont="1" applyFill="1" applyBorder="1" applyAlignment="1">
      <alignment horizontal="center" vertical="center" wrapText="1"/>
    </xf>
    <xf numFmtId="0" fontId="15" fillId="3" borderId="73"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5" fillId="3" borderId="4" xfId="0" applyFont="1" applyFill="1" applyBorder="1" applyAlignment="1">
      <alignment horizontal="center"/>
    </xf>
    <xf numFmtId="0" fontId="5" fillId="3" borderId="34" xfId="0" applyFont="1" applyFill="1" applyBorder="1" applyAlignment="1">
      <alignment horizontal="center"/>
    </xf>
    <xf numFmtId="0" fontId="5" fillId="3" borderId="6" xfId="0" applyFont="1" applyFill="1" applyBorder="1" applyAlignment="1">
      <alignment horizontal="center"/>
    </xf>
    <xf numFmtId="0" fontId="5" fillId="3" borderId="13" xfId="0" applyFont="1" applyFill="1" applyBorder="1" applyAlignment="1">
      <alignment horizontal="center"/>
    </xf>
    <xf numFmtId="0" fontId="4" fillId="4" borderId="7" xfId="0" applyFont="1" applyFill="1" applyBorder="1" applyAlignment="1">
      <alignment horizontal="center" vertical="center"/>
    </xf>
    <xf numFmtId="0" fontId="4" fillId="4" borderId="46" xfId="0" applyFont="1" applyFill="1" applyBorder="1" applyAlignment="1">
      <alignment horizontal="center" vertical="center"/>
    </xf>
    <xf numFmtId="0" fontId="4" fillId="4" borderId="71" xfId="0" applyFont="1" applyFill="1" applyBorder="1" applyAlignment="1">
      <alignment horizontal="center" vertical="center"/>
    </xf>
    <xf numFmtId="0" fontId="5" fillId="3" borderId="73" xfId="0" applyFont="1" applyFill="1" applyBorder="1" applyAlignment="1">
      <alignment horizontal="center"/>
    </xf>
    <xf numFmtId="0" fontId="17" fillId="5" borderId="1" xfId="0" applyFont="1" applyFill="1" applyBorder="1" applyAlignment="1">
      <alignment horizontal="left" wrapText="1"/>
    </xf>
    <xf numFmtId="0" fontId="24" fillId="3" borderId="4" xfId="0" applyFont="1" applyFill="1" applyBorder="1" applyAlignment="1">
      <alignment horizontal="center"/>
    </xf>
    <xf numFmtId="0" fontId="24" fillId="3" borderId="5" xfId="0" applyFont="1" applyFill="1" applyBorder="1" applyAlignment="1">
      <alignment horizontal="center"/>
    </xf>
    <xf numFmtId="0" fontId="24" fillId="3" borderId="7" xfId="0" applyFont="1" applyFill="1" applyBorder="1" applyAlignment="1">
      <alignment horizontal="center"/>
    </xf>
    <xf numFmtId="0" fontId="24" fillId="3" borderId="34" xfId="0" applyFont="1" applyFill="1" applyBorder="1" applyAlignment="1">
      <alignment horizontal="center"/>
    </xf>
    <xf numFmtId="0" fontId="24" fillId="3" borderId="35" xfId="0" applyFont="1" applyFill="1" applyBorder="1" applyAlignment="1">
      <alignment horizontal="center"/>
    </xf>
    <xf numFmtId="0" fontId="24" fillId="3" borderId="71" xfId="0" applyFont="1" applyFill="1" applyBorder="1" applyAlignment="1">
      <alignment horizontal="center"/>
    </xf>
    <xf numFmtId="0" fontId="17" fillId="5" borderId="35" xfId="0" applyFont="1" applyFill="1" applyBorder="1" applyAlignment="1">
      <alignment horizontal="left" wrapText="1"/>
    </xf>
    <xf numFmtId="0" fontId="0" fillId="5" borderId="35" xfId="0" applyFill="1" applyBorder="1" applyAlignment="1">
      <alignment horizontal="left" wrapText="1"/>
    </xf>
    <xf numFmtId="0" fontId="0" fillId="5" borderId="71" xfId="0" applyFill="1" applyBorder="1" applyAlignment="1">
      <alignment horizontal="left" wrapText="1"/>
    </xf>
    <xf numFmtId="0" fontId="0" fillId="4" borderId="6" xfId="0" applyFill="1" applyBorder="1" applyAlignment="1">
      <alignment horizontal="center"/>
    </xf>
    <xf numFmtId="0" fontId="0" fillId="4" borderId="13" xfId="0" applyFill="1" applyBorder="1" applyAlignment="1">
      <alignment horizontal="center"/>
    </xf>
    <xf numFmtId="0" fontId="0" fillId="4" borderId="71" xfId="0" applyFill="1" applyBorder="1" applyAlignment="1">
      <alignment horizontal="center"/>
    </xf>
  </cellXfs>
  <cellStyles count="2">
    <cellStyle name="Bad" xfId="1" builtinId="27"/>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EAADED"/>
      <color rgb="FFFFC7CE"/>
      <color rgb="FFFFDB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_rels/drawing10.xml.rels><?xml version="1.0" encoding="UTF-8" standalone="yes"?>
<Relationships xmlns="http://schemas.openxmlformats.org/package/2006/relationships"><Relationship Id="rId3" Type="http://schemas.openxmlformats.org/officeDocument/2006/relationships/image" Target="../media/image38.tmp"/><Relationship Id="rId2" Type="http://schemas.openxmlformats.org/officeDocument/2006/relationships/image" Target="../media/image37.tmp"/><Relationship Id="rId1" Type="http://schemas.openxmlformats.org/officeDocument/2006/relationships/image" Target="../media/image36.tmp"/></Relationships>
</file>

<file path=xl/drawings/_rels/drawing11.xml.rels><?xml version="1.0" encoding="UTF-8" standalone="yes"?>
<Relationships xmlns="http://schemas.openxmlformats.org/package/2006/relationships"><Relationship Id="rId3" Type="http://schemas.openxmlformats.org/officeDocument/2006/relationships/image" Target="../media/image41.tmp"/><Relationship Id="rId2" Type="http://schemas.openxmlformats.org/officeDocument/2006/relationships/image" Target="../media/image40.tmp"/><Relationship Id="rId1" Type="http://schemas.openxmlformats.org/officeDocument/2006/relationships/image" Target="../media/image39.tmp"/></Relationships>
</file>

<file path=xl/drawings/_rels/drawing12.xml.rels><?xml version="1.0" encoding="UTF-8" standalone="yes"?>
<Relationships xmlns="http://schemas.openxmlformats.org/package/2006/relationships"><Relationship Id="rId3" Type="http://schemas.openxmlformats.org/officeDocument/2006/relationships/image" Target="../media/image44.tmp"/><Relationship Id="rId2" Type="http://schemas.openxmlformats.org/officeDocument/2006/relationships/image" Target="../media/image43.tmp"/><Relationship Id="rId1" Type="http://schemas.openxmlformats.org/officeDocument/2006/relationships/image" Target="../media/image42.tmp"/></Relationships>
</file>

<file path=xl/drawings/_rels/drawing13.xml.rels><?xml version="1.0" encoding="UTF-8" standalone="yes"?>
<Relationships xmlns="http://schemas.openxmlformats.org/package/2006/relationships"><Relationship Id="rId3" Type="http://schemas.openxmlformats.org/officeDocument/2006/relationships/image" Target="../media/image47.tmp"/><Relationship Id="rId2" Type="http://schemas.openxmlformats.org/officeDocument/2006/relationships/image" Target="../media/image46.tmp"/><Relationship Id="rId1" Type="http://schemas.openxmlformats.org/officeDocument/2006/relationships/image" Target="../media/image45.tmp"/></Relationships>
</file>

<file path=xl/drawings/_rels/drawing14.xml.rels><?xml version="1.0" encoding="UTF-8" standalone="yes"?>
<Relationships xmlns="http://schemas.openxmlformats.org/package/2006/relationships"><Relationship Id="rId3" Type="http://schemas.openxmlformats.org/officeDocument/2006/relationships/image" Target="../media/image50.tmp"/><Relationship Id="rId2" Type="http://schemas.openxmlformats.org/officeDocument/2006/relationships/image" Target="../media/image49.tmp"/><Relationship Id="rId1" Type="http://schemas.openxmlformats.org/officeDocument/2006/relationships/image" Target="../media/image48.tmp"/></Relationships>
</file>

<file path=xl/drawings/_rels/drawing15.xml.rels><?xml version="1.0" encoding="UTF-8" standalone="yes"?>
<Relationships xmlns="http://schemas.openxmlformats.org/package/2006/relationships"><Relationship Id="rId3" Type="http://schemas.openxmlformats.org/officeDocument/2006/relationships/image" Target="../media/image53.tmp"/><Relationship Id="rId2" Type="http://schemas.openxmlformats.org/officeDocument/2006/relationships/image" Target="../media/image52.tmp"/><Relationship Id="rId1" Type="http://schemas.openxmlformats.org/officeDocument/2006/relationships/image" Target="../media/image51.tmp"/></Relationships>
</file>

<file path=xl/drawings/_rels/drawing2.xml.rels><?xml version="1.0" encoding="UTF-8" standalone="yes"?>
<Relationships xmlns="http://schemas.openxmlformats.org/package/2006/relationships"><Relationship Id="rId3" Type="http://schemas.openxmlformats.org/officeDocument/2006/relationships/image" Target="../media/image5.tmp"/><Relationship Id="rId2" Type="http://schemas.openxmlformats.org/officeDocument/2006/relationships/image" Target="../media/image4.tmp"/><Relationship Id="rId1" Type="http://schemas.openxmlformats.org/officeDocument/2006/relationships/image" Target="../media/image3.tmp"/></Relationships>
</file>

<file path=xl/drawings/_rels/drawing3.xml.rels><?xml version="1.0" encoding="UTF-8" standalone="yes"?>
<Relationships xmlns="http://schemas.openxmlformats.org/package/2006/relationships"><Relationship Id="rId8" Type="http://schemas.openxmlformats.org/officeDocument/2006/relationships/image" Target="../media/image13.tmp"/><Relationship Id="rId3" Type="http://schemas.openxmlformats.org/officeDocument/2006/relationships/image" Target="../media/image8.tmp"/><Relationship Id="rId7" Type="http://schemas.openxmlformats.org/officeDocument/2006/relationships/image" Target="../media/image12.tmp"/><Relationship Id="rId12" Type="http://schemas.openxmlformats.org/officeDocument/2006/relationships/image" Target="../media/image17.tmp"/><Relationship Id="rId2" Type="http://schemas.openxmlformats.org/officeDocument/2006/relationships/image" Target="../media/image7.tmp"/><Relationship Id="rId1" Type="http://schemas.openxmlformats.org/officeDocument/2006/relationships/image" Target="../media/image6.tmp"/><Relationship Id="rId6" Type="http://schemas.openxmlformats.org/officeDocument/2006/relationships/image" Target="../media/image11.tmp"/><Relationship Id="rId11" Type="http://schemas.openxmlformats.org/officeDocument/2006/relationships/image" Target="../media/image16.tmp"/><Relationship Id="rId5" Type="http://schemas.openxmlformats.org/officeDocument/2006/relationships/image" Target="../media/image10.tmp"/><Relationship Id="rId10" Type="http://schemas.openxmlformats.org/officeDocument/2006/relationships/image" Target="../media/image15.tmp"/><Relationship Id="rId4" Type="http://schemas.openxmlformats.org/officeDocument/2006/relationships/image" Target="../media/image9.tmp"/><Relationship Id="rId9" Type="http://schemas.openxmlformats.org/officeDocument/2006/relationships/image" Target="../media/image14.tmp"/></Relationships>
</file>

<file path=xl/drawings/_rels/drawing4.xml.rels><?xml version="1.0" encoding="UTF-8" standalone="yes"?>
<Relationships xmlns="http://schemas.openxmlformats.org/package/2006/relationships"><Relationship Id="rId3" Type="http://schemas.openxmlformats.org/officeDocument/2006/relationships/image" Target="../media/image20.tmp"/><Relationship Id="rId2" Type="http://schemas.openxmlformats.org/officeDocument/2006/relationships/image" Target="../media/image19.tmp"/><Relationship Id="rId1" Type="http://schemas.openxmlformats.org/officeDocument/2006/relationships/image" Target="../media/image18.tmp"/></Relationships>
</file>

<file path=xl/drawings/_rels/drawing5.xml.rels><?xml version="1.0" encoding="UTF-8" standalone="yes"?>
<Relationships xmlns="http://schemas.openxmlformats.org/package/2006/relationships"><Relationship Id="rId3" Type="http://schemas.openxmlformats.org/officeDocument/2006/relationships/image" Target="../media/image23.tmp"/><Relationship Id="rId2" Type="http://schemas.openxmlformats.org/officeDocument/2006/relationships/image" Target="../media/image22.tmp"/><Relationship Id="rId1" Type="http://schemas.openxmlformats.org/officeDocument/2006/relationships/image" Target="../media/image21.tmp"/></Relationships>
</file>

<file path=xl/drawings/_rels/drawing6.xml.rels><?xml version="1.0" encoding="UTF-8" standalone="yes"?>
<Relationships xmlns="http://schemas.openxmlformats.org/package/2006/relationships"><Relationship Id="rId3" Type="http://schemas.openxmlformats.org/officeDocument/2006/relationships/image" Target="../media/image26.tmp"/><Relationship Id="rId2" Type="http://schemas.openxmlformats.org/officeDocument/2006/relationships/image" Target="../media/image25.tmp"/><Relationship Id="rId1" Type="http://schemas.openxmlformats.org/officeDocument/2006/relationships/image" Target="../media/image24.tmp"/><Relationship Id="rId5" Type="http://schemas.openxmlformats.org/officeDocument/2006/relationships/image" Target="../media/image28.png"/><Relationship Id="rId4" Type="http://schemas.openxmlformats.org/officeDocument/2006/relationships/image" Target="../media/image27.png"/></Relationships>
</file>

<file path=xl/drawings/_rels/drawing7.xml.rels><?xml version="1.0" encoding="UTF-8" standalone="yes"?>
<Relationships xmlns="http://schemas.openxmlformats.org/package/2006/relationships"><Relationship Id="rId3" Type="http://schemas.openxmlformats.org/officeDocument/2006/relationships/image" Target="../media/image24.tmp"/><Relationship Id="rId2" Type="http://schemas.openxmlformats.org/officeDocument/2006/relationships/image" Target="../media/image30.png"/><Relationship Id="rId1" Type="http://schemas.openxmlformats.org/officeDocument/2006/relationships/image" Target="../media/image29.png"/><Relationship Id="rId5" Type="http://schemas.openxmlformats.org/officeDocument/2006/relationships/image" Target="../media/image26.tmp"/><Relationship Id="rId4" Type="http://schemas.openxmlformats.org/officeDocument/2006/relationships/image" Target="../media/image25.tmp"/></Relationships>
</file>

<file path=xl/drawings/_rels/drawing8.xml.rels><?xml version="1.0" encoding="UTF-8" standalone="yes"?>
<Relationships xmlns="http://schemas.openxmlformats.org/package/2006/relationships"><Relationship Id="rId3" Type="http://schemas.openxmlformats.org/officeDocument/2006/relationships/image" Target="../media/image25.tmp"/><Relationship Id="rId2" Type="http://schemas.openxmlformats.org/officeDocument/2006/relationships/image" Target="../media/image32.png"/><Relationship Id="rId1" Type="http://schemas.openxmlformats.org/officeDocument/2006/relationships/image" Target="../media/image31.png"/><Relationship Id="rId5" Type="http://schemas.openxmlformats.org/officeDocument/2006/relationships/image" Target="../media/image26.tmp"/><Relationship Id="rId4" Type="http://schemas.openxmlformats.org/officeDocument/2006/relationships/image" Target="../media/image24.tmp"/></Relationships>
</file>

<file path=xl/drawings/_rels/drawing9.xml.rels><?xml version="1.0" encoding="UTF-8" standalone="yes"?>
<Relationships xmlns="http://schemas.openxmlformats.org/package/2006/relationships"><Relationship Id="rId3" Type="http://schemas.openxmlformats.org/officeDocument/2006/relationships/image" Target="../media/image35.tmp"/><Relationship Id="rId2" Type="http://schemas.openxmlformats.org/officeDocument/2006/relationships/image" Target="../media/image34.tmp"/><Relationship Id="rId1" Type="http://schemas.openxmlformats.org/officeDocument/2006/relationships/image" Target="../media/image33.tmp"/></Relationships>
</file>

<file path=xl/drawings/drawing1.xml><?xml version="1.0" encoding="utf-8"?>
<xdr:wsDr xmlns:xdr="http://schemas.openxmlformats.org/drawingml/2006/spreadsheetDrawing" xmlns:a="http://schemas.openxmlformats.org/drawingml/2006/main">
  <xdr:twoCellAnchor editAs="oneCell">
    <xdr:from>
      <xdr:col>8</xdr:col>
      <xdr:colOff>190500</xdr:colOff>
      <xdr:row>25</xdr:row>
      <xdr:rowOff>28575</xdr:rowOff>
    </xdr:from>
    <xdr:to>
      <xdr:col>17</xdr:col>
      <xdr:colOff>203169</xdr:colOff>
      <xdr:row>39</xdr:row>
      <xdr:rowOff>183920</xdr:rowOff>
    </xdr:to>
    <xdr:pic>
      <xdr:nvPicPr>
        <xdr:cNvPr id="2" name="Picture 1">
          <a:extLst>
            <a:ext uri="{FF2B5EF4-FFF2-40B4-BE49-F238E27FC236}">
              <a16:creationId xmlns:a16="http://schemas.microsoft.com/office/drawing/2014/main" id="{8F21EAB2-0661-E9E4-6F35-D5E865B00E81}"/>
            </a:ext>
          </a:extLst>
        </xdr:cNvPr>
        <xdr:cNvPicPr>
          <a:picLocks noChangeAspect="1"/>
        </xdr:cNvPicPr>
      </xdr:nvPicPr>
      <xdr:blipFill>
        <a:blip xmlns:r="http://schemas.openxmlformats.org/officeDocument/2006/relationships" r:embed="rId1"/>
        <a:stretch>
          <a:fillRect/>
        </a:stretch>
      </xdr:blipFill>
      <xdr:spPr>
        <a:xfrm>
          <a:off x="8229600" y="13506450"/>
          <a:ext cx="5499069" cy="3212870"/>
        </a:xfrm>
        <a:prstGeom prst="rect">
          <a:avLst/>
        </a:prstGeom>
      </xdr:spPr>
    </xdr:pic>
    <xdr:clientData/>
  </xdr:twoCellAnchor>
  <xdr:twoCellAnchor editAs="oneCell">
    <xdr:from>
      <xdr:col>8</xdr:col>
      <xdr:colOff>190500</xdr:colOff>
      <xdr:row>7</xdr:row>
      <xdr:rowOff>114300</xdr:rowOff>
    </xdr:from>
    <xdr:to>
      <xdr:col>17</xdr:col>
      <xdr:colOff>203169</xdr:colOff>
      <xdr:row>22</xdr:row>
      <xdr:rowOff>79145</xdr:rowOff>
    </xdr:to>
    <xdr:pic>
      <xdr:nvPicPr>
        <xdr:cNvPr id="3" name="Picture 2">
          <a:extLst>
            <a:ext uri="{FF2B5EF4-FFF2-40B4-BE49-F238E27FC236}">
              <a16:creationId xmlns:a16="http://schemas.microsoft.com/office/drawing/2014/main" id="{001F0BF2-08E3-512F-42E2-28A8A81B0F71}"/>
            </a:ext>
            <a:ext uri="{147F2762-F138-4A5C-976F-8EAC2B608ADB}">
              <a16:predDERef xmlns:a16="http://schemas.microsoft.com/office/drawing/2014/main" pred="{8F21EAB2-0661-E9E4-6F35-D5E865B00E81}"/>
            </a:ext>
          </a:extLst>
        </xdr:cNvPr>
        <xdr:cNvPicPr>
          <a:picLocks noChangeAspect="1"/>
        </xdr:cNvPicPr>
      </xdr:nvPicPr>
      <xdr:blipFill>
        <a:blip xmlns:r="http://schemas.openxmlformats.org/officeDocument/2006/relationships" r:embed="rId2"/>
        <a:stretch>
          <a:fillRect/>
        </a:stretch>
      </xdr:blipFill>
      <xdr:spPr>
        <a:xfrm>
          <a:off x="8229600" y="10477500"/>
          <a:ext cx="5499069" cy="32128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39</xdr:row>
      <xdr:rowOff>142875</xdr:rowOff>
    </xdr:from>
    <xdr:to>
      <xdr:col>5</xdr:col>
      <xdr:colOff>774669</xdr:colOff>
      <xdr:row>56</xdr:row>
      <xdr:rowOff>117245</xdr:rowOff>
    </xdr:to>
    <xdr:pic>
      <xdr:nvPicPr>
        <xdr:cNvPr id="2" name="Picture 1">
          <a:extLst>
            <a:ext uri="{FF2B5EF4-FFF2-40B4-BE49-F238E27FC236}">
              <a16:creationId xmlns:a16="http://schemas.microsoft.com/office/drawing/2014/main" id="{0A31053F-3C61-3B4C-7284-5AB18C242951}"/>
            </a:ext>
          </a:extLst>
        </xdr:cNvPr>
        <xdr:cNvPicPr>
          <a:picLocks noChangeAspect="1"/>
        </xdr:cNvPicPr>
      </xdr:nvPicPr>
      <xdr:blipFill>
        <a:blip xmlns:r="http://schemas.openxmlformats.org/officeDocument/2006/relationships" r:embed="rId1"/>
        <a:stretch>
          <a:fillRect/>
        </a:stretch>
      </xdr:blipFill>
      <xdr:spPr>
        <a:xfrm>
          <a:off x="1371600" y="11001375"/>
          <a:ext cx="5499069" cy="3212870"/>
        </a:xfrm>
        <a:prstGeom prst="rect">
          <a:avLst/>
        </a:prstGeom>
      </xdr:spPr>
    </xdr:pic>
    <xdr:clientData/>
  </xdr:twoCellAnchor>
  <xdr:twoCellAnchor editAs="oneCell">
    <xdr:from>
      <xdr:col>6</xdr:col>
      <xdr:colOff>104775</xdr:colOff>
      <xdr:row>39</xdr:row>
      <xdr:rowOff>152400</xdr:rowOff>
    </xdr:from>
    <xdr:to>
      <xdr:col>14</xdr:col>
      <xdr:colOff>574644</xdr:colOff>
      <xdr:row>56</xdr:row>
      <xdr:rowOff>126770</xdr:rowOff>
    </xdr:to>
    <xdr:pic>
      <xdr:nvPicPr>
        <xdr:cNvPr id="3" name="Picture 2">
          <a:extLst>
            <a:ext uri="{FF2B5EF4-FFF2-40B4-BE49-F238E27FC236}">
              <a16:creationId xmlns:a16="http://schemas.microsoft.com/office/drawing/2014/main" id="{941C4122-D76F-8C30-6E0E-CCA6918039EB}"/>
            </a:ext>
            <a:ext uri="{147F2762-F138-4A5C-976F-8EAC2B608ADB}">
              <a16:predDERef xmlns:a16="http://schemas.microsoft.com/office/drawing/2014/main" pred="{0A31053F-3C61-3B4C-7284-5AB18C242951}"/>
            </a:ext>
          </a:extLst>
        </xdr:cNvPr>
        <xdr:cNvPicPr>
          <a:picLocks noChangeAspect="1"/>
        </xdr:cNvPicPr>
      </xdr:nvPicPr>
      <xdr:blipFill>
        <a:blip xmlns:r="http://schemas.openxmlformats.org/officeDocument/2006/relationships" r:embed="rId2"/>
        <a:stretch>
          <a:fillRect/>
        </a:stretch>
      </xdr:blipFill>
      <xdr:spPr>
        <a:xfrm>
          <a:off x="7058025" y="11010900"/>
          <a:ext cx="5499069" cy="3212870"/>
        </a:xfrm>
        <a:prstGeom prst="rect">
          <a:avLst/>
        </a:prstGeom>
      </xdr:spPr>
    </xdr:pic>
    <xdr:clientData/>
  </xdr:twoCellAnchor>
  <xdr:twoCellAnchor editAs="oneCell">
    <xdr:from>
      <xdr:col>3</xdr:col>
      <xdr:colOff>866775</xdr:colOff>
      <xdr:row>57</xdr:row>
      <xdr:rowOff>171450</xdr:rowOff>
    </xdr:from>
    <xdr:to>
      <xdr:col>10</xdr:col>
      <xdr:colOff>355569</xdr:colOff>
      <xdr:row>74</xdr:row>
      <xdr:rowOff>145820</xdr:rowOff>
    </xdr:to>
    <xdr:pic>
      <xdr:nvPicPr>
        <xdr:cNvPr id="4" name="Picture 3">
          <a:extLst>
            <a:ext uri="{FF2B5EF4-FFF2-40B4-BE49-F238E27FC236}">
              <a16:creationId xmlns:a16="http://schemas.microsoft.com/office/drawing/2014/main" id="{93F828DF-1FA3-65E0-3503-2FEBE5E9D981}"/>
            </a:ext>
            <a:ext uri="{147F2762-F138-4A5C-976F-8EAC2B608ADB}">
              <a16:predDERef xmlns:a16="http://schemas.microsoft.com/office/drawing/2014/main" pred="{941C4122-D76F-8C30-6E0E-CCA6918039EB}"/>
            </a:ext>
          </a:extLst>
        </xdr:cNvPr>
        <xdr:cNvPicPr>
          <a:picLocks noChangeAspect="1"/>
        </xdr:cNvPicPr>
      </xdr:nvPicPr>
      <xdr:blipFill>
        <a:blip xmlns:r="http://schemas.openxmlformats.org/officeDocument/2006/relationships" r:embed="rId3"/>
        <a:stretch>
          <a:fillRect/>
        </a:stretch>
      </xdr:blipFill>
      <xdr:spPr>
        <a:xfrm>
          <a:off x="4400550" y="14458950"/>
          <a:ext cx="5499069" cy="32128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1447800</xdr:colOff>
      <xdr:row>42</xdr:row>
      <xdr:rowOff>19050</xdr:rowOff>
    </xdr:from>
    <xdr:to>
      <xdr:col>6</xdr:col>
      <xdr:colOff>88869</xdr:colOff>
      <xdr:row>58</xdr:row>
      <xdr:rowOff>183920</xdr:rowOff>
    </xdr:to>
    <xdr:pic>
      <xdr:nvPicPr>
        <xdr:cNvPr id="2" name="Picture 1">
          <a:extLst>
            <a:ext uri="{FF2B5EF4-FFF2-40B4-BE49-F238E27FC236}">
              <a16:creationId xmlns:a16="http://schemas.microsoft.com/office/drawing/2014/main" id="{F3FD5810-CC59-B941-CBDD-8E4A60217036}"/>
            </a:ext>
          </a:extLst>
        </xdr:cNvPr>
        <xdr:cNvPicPr>
          <a:picLocks noChangeAspect="1"/>
        </xdr:cNvPicPr>
      </xdr:nvPicPr>
      <xdr:blipFill>
        <a:blip xmlns:r="http://schemas.openxmlformats.org/officeDocument/2006/relationships" r:embed="rId1"/>
        <a:stretch>
          <a:fillRect/>
        </a:stretch>
      </xdr:blipFill>
      <xdr:spPr>
        <a:xfrm>
          <a:off x="1447800" y="12134850"/>
          <a:ext cx="5499069" cy="3212870"/>
        </a:xfrm>
        <a:prstGeom prst="rect">
          <a:avLst/>
        </a:prstGeom>
      </xdr:spPr>
    </xdr:pic>
    <xdr:clientData/>
  </xdr:twoCellAnchor>
  <xdr:twoCellAnchor editAs="oneCell">
    <xdr:from>
      <xdr:col>6</xdr:col>
      <xdr:colOff>304800</xdr:colOff>
      <xdr:row>42</xdr:row>
      <xdr:rowOff>28575</xdr:rowOff>
    </xdr:from>
    <xdr:to>
      <xdr:col>15</xdr:col>
      <xdr:colOff>203169</xdr:colOff>
      <xdr:row>59</xdr:row>
      <xdr:rowOff>2945</xdr:rowOff>
    </xdr:to>
    <xdr:pic>
      <xdr:nvPicPr>
        <xdr:cNvPr id="3" name="Picture 2">
          <a:extLst>
            <a:ext uri="{FF2B5EF4-FFF2-40B4-BE49-F238E27FC236}">
              <a16:creationId xmlns:a16="http://schemas.microsoft.com/office/drawing/2014/main" id="{36ABF029-13A7-D845-1204-70F698E4E348}"/>
            </a:ext>
            <a:ext uri="{147F2762-F138-4A5C-976F-8EAC2B608ADB}">
              <a16:predDERef xmlns:a16="http://schemas.microsoft.com/office/drawing/2014/main" pred="{F3FD5810-CC59-B941-CBDD-8E4A60217036}"/>
            </a:ext>
          </a:extLst>
        </xdr:cNvPr>
        <xdr:cNvPicPr>
          <a:picLocks noChangeAspect="1"/>
        </xdr:cNvPicPr>
      </xdr:nvPicPr>
      <xdr:blipFill>
        <a:blip xmlns:r="http://schemas.openxmlformats.org/officeDocument/2006/relationships" r:embed="rId2"/>
        <a:stretch>
          <a:fillRect/>
        </a:stretch>
      </xdr:blipFill>
      <xdr:spPr>
        <a:xfrm>
          <a:off x="7162800" y="12144375"/>
          <a:ext cx="5499069" cy="3212870"/>
        </a:xfrm>
        <a:prstGeom prst="rect">
          <a:avLst/>
        </a:prstGeom>
      </xdr:spPr>
    </xdr:pic>
    <xdr:clientData/>
  </xdr:twoCellAnchor>
  <xdr:twoCellAnchor editAs="oneCell">
    <xdr:from>
      <xdr:col>3</xdr:col>
      <xdr:colOff>952500</xdr:colOff>
      <xdr:row>59</xdr:row>
      <xdr:rowOff>104775</xdr:rowOff>
    </xdr:from>
    <xdr:to>
      <xdr:col>10</xdr:col>
      <xdr:colOff>507969</xdr:colOff>
      <xdr:row>76</xdr:row>
      <xdr:rowOff>79145</xdr:rowOff>
    </xdr:to>
    <xdr:pic>
      <xdr:nvPicPr>
        <xdr:cNvPr id="4" name="Picture 3">
          <a:extLst>
            <a:ext uri="{FF2B5EF4-FFF2-40B4-BE49-F238E27FC236}">
              <a16:creationId xmlns:a16="http://schemas.microsoft.com/office/drawing/2014/main" id="{ACA4C52B-B0C2-0573-B870-7612BD7FFF1B}"/>
            </a:ext>
            <a:ext uri="{147F2762-F138-4A5C-976F-8EAC2B608ADB}">
              <a16:predDERef xmlns:a16="http://schemas.microsoft.com/office/drawing/2014/main" pred="{36ABF029-13A7-D845-1204-70F698E4E348}"/>
            </a:ext>
          </a:extLst>
        </xdr:cNvPr>
        <xdr:cNvPicPr>
          <a:picLocks noChangeAspect="1"/>
        </xdr:cNvPicPr>
      </xdr:nvPicPr>
      <xdr:blipFill>
        <a:blip xmlns:r="http://schemas.openxmlformats.org/officeDocument/2006/relationships" r:embed="rId3"/>
        <a:stretch>
          <a:fillRect/>
        </a:stretch>
      </xdr:blipFill>
      <xdr:spPr>
        <a:xfrm>
          <a:off x="4419600" y="15459075"/>
          <a:ext cx="5499069" cy="32128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1152525</xdr:colOff>
      <xdr:row>60</xdr:row>
      <xdr:rowOff>171450</xdr:rowOff>
    </xdr:from>
    <xdr:to>
      <xdr:col>5</xdr:col>
      <xdr:colOff>527019</xdr:colOff>
      <xdr:row>77</xdr:row>
      <xdr:rowOff>145820</xdr:rowOff>
    </xdr:to>
    <xdr:pic>
      <xdr:nvPicPr>
        <xdr:cNvPr id="2" name="Picture 1">
          <a:extLst>
            <a:ext uri="{FF2B5EF4-FFF2-40B4-BE49-F238E27FC236}">
              <a16:creationId xmlns:a16="http://schemas.microsoft.com/office/drawing/2014/main" id="{72886748-949C-9081-9262-94572F389950}"/>
            </a:ext>
          </a:extLst>
        </xdr:cNvPr>
        <xdr:cNvPicPr>
          <a:picLocks noChangeAspect="1"/>
        </xdr:cNvPicPr>
      </xdr:nvPicPr>
      <xdr:blipFill>
        <a:blip xmlns:r="http://schemas.openxmlformats.org/officeDocument/2006/relationships" r:embed="rId1"/>
        <a:stretch>
          <a:fillRect/>
        </a:stretch>
      </xdr:blipFill>
      <xdr:spPr>
        <a:xfrm>
          <a:off x="1152525" y="17011650"/>
          <a:ext cx="5499069" cy="3212870"/>
        </a:xfrm>
        <a:prstGeom prst="rect">
          <a:avLst/>
        </a:prstGeom>
      </xdr:spPr>
    </xdr:pic>
    <xdr:clientData/>
  </xdr:twoCellAnchor>
  <xdr:twoCellAnchor editAs="oneCell">
    <xdr:from>
      <xdr:col>6</xdr:col>
      <xdr:colOff>552450</xdr:colOff>
      <xdr:row>60</xdr:row>
      <xdr:rowOff>180975</xdr:rowOff>
    </xdr:from>
    <xdr:to>
      <xdr:col>15</xdr:col>
      <xdr:colOff>441294</xdr:colOff>
      <xdr:row>77</xdr:row>
      <xdr:rowOff>155345</xdr:rowOff>
    </xdr:to>
    <xdr:pic>
      <xdr:nvPicPr>
        <xdr:cNvPr id="3" name="Picture 2">
          <a:extLst>
            <a:ext uri="{FF2B5EF4-FFF2-40B4-BE49-F238E27FC236}">
              <a16:creationId xmlns:a16="http://schemas.microsoft.com/office/drawing/2014/main" id="{68BEA61A-9930-7121-12BC-5A85A8041C5A}"/>
            </a:ext>
            <a:ext uri="{147F2762-F138-4A5C-976F-8EAC2B608ADB}">
              <a16:predDERef xmlns:a16="http://schemas.microsoft.com/office/drawing/2014/main" pred="{72886748-949C-9081-9262-94572F389950}"/>
            </a:ext>
          </a:extLst>
        </xdr:cNvPr>
        <xdr:cNvPicPr>
          <a:picLocks noChangeAspect="1"/>
        </xdr:cNvPicPr>
      </xdr:nvPicPr>
      <xdr:blipFill>
        <a:blip xmlns:r="http://schemas.openxmlformats.org/officeDocument/2006/relationships" r:embed="rId2"/>
        <a:stretch>
          <a:fillRect/>
        </a:stretch>
      </xdr:blipFill>
      <xdr:spPr>
        <a:xfrm>
          <a:off x="6953250" y="17021175"/>
          <a:ext cx="5499069" cy="3212870"/>
        </a:xfrm>
        <a:prstGeom prst="rect">
          <a:avLst/>
        </a:prstGeom>
      </xdr:spPr>
    </xdr:pic>
    <xdr:clientData/>
  </xdr:twoCellAnchor>
  <xdr:twoCellAnchor editAs="oneCell">
    <xdr:from>
      <xdr:col>3</xdr:col>
      <xdr:colOff>1114425</xdr:colOff>
      <xdr:row>78</xdr:row>
      <xdr:rowOff>142875</xdr:rowOff>
    </xdr:from>
    <xdr:to>
      <xdr:col>11</xdr:col>
      <xdr:colOff>165069</xdr:colOff>
      <xdr:row>95</xdr:row>
      <xdr:rowOff>117245</xdr:rowOff>
    </xdr:to>
    <xdr:pic>
      <xdr:nvPicPr>
        <xdr:cNvPr id="4" name="Picture 3">
          <a:extLst>
            <a:ext uri="{FF2B5EF4-FFF2-40B4-BE49-F238E27FC236}">
              <a16:creationId xmlns:a16="http://schemas.microsoft.com/office/drawing/2014/main" id="{CA2F8049-E313-2F57-B1BF-8397C61B7A4A}"/>
            </a:ext>
            <a:ext uri="{147F2762-F138-4A5C-976F-8EAC2B608ADB}">
              <a16:predDERef xmlns:a16="http://schemas.microsoft.com/office/drawing/2014/main" pred="{68BEA61A-9930-7121-12BC-5A85A8041C5A}"/>
            </a:ext>
          </a:extLst>
        </xdr:cNvPr>
        <xdr:cNvPicPr>
          <a:picLocks noChangeAspect="1"/>
        </xdr:cNvPicPr>
      </xdr:nvPicPr>
      <xdr:blipFill>
        <a:blip xmlns:r="http://schemas.openxmlformats.org/officeDocument/2006/relationships" r:embed="rId3"/>
        <a:stretch>
          <a:fillRect/>
        </a:stretch>
      </xdr:blipFill>
      <xdr:spPr>
        <a:xfrm>
          <a:off x="4238625" y="20412075"/>
          <a:ext cx="5499069" cy="32128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1190625</xdr:colOff>
      <xdr:row>39</xdr:row>
      <xdr:rowOff>114300</xdr:rowOff>
    </xdr:from>
    <xdr:to>
      <xdr:col>5</xdr:col>
      <xdr:colOff>746094</xdr:colOff>
      <xdr:row>56</xdr:row>
      <xdr:rowOff>88670</xdr:rowOff>
    </xdr:to>
    <xdr:pic>
      <xdr:nvPicPr>
        <xdr:cNvPr id="2" name="Picture 1">
          <a:extLst>
            <a:ext uri="{FF2B5EF4-FFF2-40B4-BE49-F238E27FC236}">
              <a16:creationId xmlns:a16="http://schemas.microsoft.com/office/drawing/2014/main" id="{C636CD00-985F-4A8C-68E0-9620450D200F}"/>
            </a:ext>
          </a:extLst>
        </xdr:cNvPr>
        <xdr:cNvPicPr>
          <a:picLocks noChangeAspect="1"/>
        </xdr:cNvPicPr>
      </xdr:nvPicPr>
      <xdr:blipFill>
        <a:blip xmlns:r="http://schemas.openxmlformats.org/officeDocument/2006/relationships" r:embed="rId1"/>
        <a:stretch>
          <a:fillRect/>
        </a:stretch>
      </xdr:blipFill>
      <xdr:spPr>
        <a:xfrm>
          <a:off x="1190625" y="11163300"/>
          <a:ext cx="5499069" cy="3212870"/>
        </a:xfrm>
        <a:prstGeom prst="rect">
          <a:avLst/>
        </a:prstGeom>
      </xdr:spPr>
    </xdr:pic>
    <xdr:clientData/>
  </xdr:twoCellAnchor>
  <xdr:twoCellAnchor editAs="oneCell">
    <xdr:from>
      <xdr:col>5</xdr:col>
      <xdr:colOff>914400</xdr:colOff>
      <xdr:row>39</xdr:row>
      <xdr:rowOff>114300</xdr:rowOff>
    </xdr:from>
    <xdr:to>
      <xdr:col>14</xdr:col>
      <xdr:colOff>507969</xdr:colOff>
      <xdr:row>56</xdr:row>
      <xdr:rowOff>88670</xdr:rowOff>
    </xdr:to>
    <xdr:pic>
      <xdr:nvPicPr>
        <xdr:cNvPr id="3" name="Picture 2">
          <a:extLst>
            <a:ext uri="{FF2B5EF4-FFF2-40B4-BE49-F238E27FC236}">
              <a16:creationId xmlns:a16="http://schemas.microsoft.com/office/drawing/2014/main" id="{37D84D90-5893-5510-E954-30FBF356D4F4}"/>
            </a:ext>
            <a:ext uri="{147F2762-F138-4A5C-976F-8EAC2B608ADB}">
              <a16:predDERef xmlns:a16="http://schemas.microsoft.com/office/drawing/2014/main" pred="{C636CD00-985F-4A8C-68E0-9620450D200F}"/>
            </a:ext>
          </a:extLst>
        </xdr:cNvPr>
        <xdr:cNvPicPr>
          <a:picLocks noChangeAspect="1"/>
        </xdr:cNvPicPr>
      </xdr:nvPicPr>
      <xdr:blipFill>
        <a:blip xmlns:r="http://schemas.openxmlformats.org/officeDocument/2006/relationships" r:embed="rId2"/>
        <a:stretch>
          <a:fillRect/>
        </a:stretch>
      </xdr:blipFill>
      <xdr:spPr>
        <a:xfrm>
          <a:off x="6858000" y="11163300"/>
          <a:ext cx="5499069" cy="3212870"/>
        </a:xfrm>
        <a:prstGeom prst="rect">
          <a:avLst/>
        </a:prstGeom>
      </xdr:spPr>
    </xdr:pic>
    <xdr:clientData/>
  </xdr:twoCellAnchor>
  <xdr:twoCellAnchor editAs="oneCell">
    <xdr:from>
      <xdr:col>3</xdr:col>
      <xdr:colOff>1257300</xdr:colOff>
      <xdr:row>57</xdr:row>
      <xdr:rowOff>85725</xdr:rowOff>
    </xdr:from>
    <xdr:to>
      <xdr:col>10</xdr:col>
      <xdr:colOff>536544</xdr:colOff>
      <xdr:row>74</xdr:row>
      <xdr:rowOff>60095</xdr:rowOff>
    </xdr:to>
    <xdr:pic>
      <xdr:nvPicPr>
        <xdr:cNvPr id="4" name="Picture 3">
          <a:extLst>
            <a:ext uri="{FF2B5EF4-FFF2-40B4-BE49-F238E27FC236}">
              <a16:creationId xmlns:a16="http://schemas.microsoft.com/office/drawing/2014/main" id="{7E12883F-A28B-BF02-492A-DB035FD542DC}"/>
            </a:ext>
            <a:ext uri="{147F2762-F138-4A5C-976F-8EAC2B608ADB}">
              <a16:predDERef xmlns:a16="http://schemas.microsoft.com/office/drawing/2014/main" pred="{37D84D90-5893-5510-E954-30FBF356D4F4}"/>
            </a:ext>
          </a:extLst>
        </xdr:cNvPr>
        <xdr:cNvPicPr>
          <a:picLocks noChangeAspect="1"/>
        </xdr:cNvPicPr>
      </xdr:nvPicPr>
      <xdr:blipFill>
        <a:blip xmlns:r="http://schemas.openxmlformats.org/officeDocument/2006/relationships" r:embed="rId3"/>
        <a:stretch>
          <a:fillRect/>
        </a:stretch>
      </xdr:blipFill>
      <xdr:spPr>
        <a:xfrm>
          <a:off x="4448175" y="14563725"/>
          <a:ext cx="5499069" cy="321287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1543050</xdr:colOff>
      <xdr:row>69</xdr:row>
      <xdr:rowOff>38100</xdr:rowOff>
    </xdr:from>
    <xdr:to>
      <xdr:col>6</xdr:col>
      <xdr:colOff>384144</xdr:colOff>
      <xdr:row>86</xdr:row>
      <xdr:rowOff>12470</xdr:rowOff>
    </xdr:to>
    <xdr:pic>
      <xdr:nvPicPr>
        <xdr:cNvPr id="2" name="Picture 1">
          <a:extLst>
            <a:ext uri="{FF2B5EF4-FFF2-40B4-BE49-F238E27FC236}">
              <a16:creationId xmlns:a16="http://schemas.microsoft.com/office/drawing/2014/main" id="{5BE8064F-FD14-6F57-D4D3-91983E56B23C}"/>
            </a:ext>
          </a:extLst>
        </xdr:cNvPr>
        <xdr:cNvPicPr>
          <a:picLocks noChangeAspect="1"/>
        </xdr:cNvPicPr>
      </xdr:nvPicPr>
      <xdr:blipFill>
        <a:blip xmlns:r="http://schemas.openxmlformats.org/officeDocument/2006/relationships" r:embed="rId1"/>
        <a:stretch>
          <a:fillRect/>
        </a:stretch>
      </xdr:blipFill>
      <xdr:spPr>
        <a:xfrm>
          <a:off x="1543050" y="19078575"/>
          <a:ext cx="5499069" cy="3212870"/>
        </a:xfrm>
        <a:prstGeom prst="rect">
          <a:avLst/>
        </a:prstGeom>
      </xdr:spPr>
    </xdr:pic>
    <xdr:clientData/>
  </xdr:twoCellAnchor>
  <xdr:twoCellAnchor editAs="oneCell">
    <xdr:from>
      <xdr:col>6</xdr:col>
      <xdr:colOff>552450</xdr:colOff>
      <xdr:row>69</xdr:row>
      <xdr:rowOff>38100</xdr:rowOff>
    </xdr:from>
    <xdr:to>
      <xdr:col>15</xdr:col>
      <xdr:colOff>393669</xdr:colOff>
      <xdr:row>86</xdr:row>
      <xdr:rowOff>12470</xdr:rowOff>
    </xdr:to>
    <xdr:pic>
      <xdr:nvPicPr>
        <xdr:cNvPr id="3" name="Picture 2">
          <a:extLst>
            <a:ext uri="{FF2B5EF4-FFF2-40B4-BE49-F238E27FC236}">
              <a16:creationId xmlns:a16="http://schemas.microsoft.com/office/drawing/2014/main" id="{C0B8E618-B9A5-A02F-AE41-348150B8E0BB}"/>
            </a:ext>
            <a:ext uri="{147F2762-F138-4A5C-976F-8EAC2B608ADB}">
              <a16:predDERef xmlns:a16="http://schemas.microsoft.com/office/drawing/2014/main" pred="{5BE8064F-FD14-6F57-D4D3-91983E56B23C}"/>
            </a:ext>
          </a:extLst>
        </xdr:cNvPr>
        <xdr:cNvPicPr>
          <a:picLocks noChangeAspect="1"/>
        </xdr:cNvPicPr>
      </xdr:nvPicPr>
      <xdr:blipFill>
        <a:blip xmlns:r="http://schemas.openxmlformats.org/officeDocument/2006/relationships" r:embed="rId2"/>
        <a:stretch>
          <a:fillRect/>
        </a:stretch>
      </xdr:blipFill>
      <xdr:spPr>
        <a:xfrm>
          <a:off x="7210425" y="19078575"/>
          <a:ext cx="5499069" cy="3212870"/>
        </a:xfrm>
        <a:prstGeom prst="rect">
          <a:avLst/>
        </a:prstGeom>
      </xdr:spPr>
    </xdr:pic>
    <xdr:clientData/>
  </xdr:twoCellAnchor>
  <xdr:twoCellAnchor editAs="oneCell">
    <xdr:from>
      <xdr:col>3</xdr:col>
      <xdr:colOff>1047750</xdr:colOff>
      <xdr:row>87</xdr:row>
      <xdr:rowOff>9525</xdr:rowOff>
    </xdr:from>
    <xdr:to>
      <xdr:col>11</xdr:col>
      <xdr:colOff>174594</xdr:colOff>
      <xdr:row>103</xdr:row>
      <xdr:rowOff>174395</xdr:rowOff>
    </xdr:to>
    <xdr:pic>
      <xdr:nvPicPr>
        <xdr:cNvPr id="4" name="Picture 3">
          <a:extLst>
            <a:ext uri="{FF2B5EF4-FFF2-40B4-BE49-F238E27FC236}">
              <a16:creationId xmlns:a16="http://schemas.microsoft.com/office/drawing/2014/main" id="{6782F2E5-3460-A256-2573-6AB8F0A104C2}"/>
            </a:ext>
            <a:ext uri="{147F2762-F138-4A5C-976F-8EAC2B608ADB}">
              <a16:predDERef xmlns:a16="http://schemas.microsoft.com/office/drawing/2014/main" pred="{C0B8E618-B9A5-A02F-AE41-348150B8E0BB}"/>
            </a:ext>
          </a:extLst>
        </xdr:cNvPr>
        <xdr:cNvPicPr>
          <a:picLocks noChangeAspect="1"/>
        </xdr:cNvPicPr>
      </xdr:nvPicPr>
      <xdr:blipFill>
        <a:blip xmlns:r="http://schemas.openxmlformats.org/officeDocument/2006/relationships" r:embed="rId3"/>
        <a:stretch>
          <a:fillRect/>
        </a:stretch>
      </xdr:blipFill>
      <xdr:spPr>
        <a:xfrm>
          <a:off x="4552950" y="22479000"/>
          <a:ext cx="5499069" cy="321287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46</xdr:row>
      <xdr:rowOff>9525</xdr:rowOff>
    </xdr:from>
    <xdr:to>
      <xdr:col>5</xdr:col>
      <xdr:colOff>222219</xdr:colOff>
      <xdr:row>62</xdr:row>
      <xdr:rowOff>174395</xdr:rowOff>
    </xdr:to>
    <xdr:pic>
      <xdr:nvPicPr>
        <xdr:cNvPr id="2" name="Picture 1">
          <a:extLst>
            <a:ext uri="{FF2B5EF4-FFF2-40B4-BE49-F238E27FC236}">
              <a16:creationId xmlns:a16="http://schemas.microsoft.com/office/drawing/2014/main" id="{A40163D3-7C7C-E082-556E-BA8CDEB570E6}"/>
            </a:ext>
          </a:extLst>
        </xdr:cNvPr>
        <xdr:cNvPicPr>
          <a:picLocks noChangeAspect="1"/>
        </xdr:cNvPicPr>
      </xdr:nvPicPr>
      <xdr:blipFill>
        <a:blip xmlns:r="http://schemas.openxmlformats.org/officeDocument/2006/relationships" r:embed="rId1"/>
        <a:stretch>
          <a:fillRect/>
        </a:stretch>
      </xdr:blipFill>
      <xdr:spPr>
        <a:xfrm>
          <a:off x="1038225" y="13335000"/>
          <a:ext cx="5499069" cy="3212870"/>
        </a:xfrm>
        <a:prstGeom prst="rect">
          <a:avLst/>
        </a:prstGeom>
      </xdr:spPr>
    </xdr:pic>
    <xdr:clientData/>
  </xdr:twoCellAnchor>
  <xdr:twoCellAnchor editAs="oneCell">
    <xdr:from>
      <xdr:col>5</xdr:col>
      <xdr:colOff>428625</xdr:colOff>
      <xdr:row>46</xdr:row>
      <xdr:rowOff>19050</xdr:rowOff>
    </xdr:from>
    <xdr:to>
      <xdr:col>14</xdr:col>
      <xdr:colOff>50769</xdr:colOff>
      <xdr:row>62</xdr:row>
      <xdr:rowOff>183920</xdr:rowOff>
    </xdr:to>
    <xdr:pic>
      <xdr:nvPicPr>
        <xdr:cNvPr id="3" name="Picture 2">
          <a:extLst>
            <a:ext uri="{FF2B5EF4-FFF2-40B4-BE49-F238E27FC236}">
              <a16:creationId xmlns:a16="http://schemas.microsoft.com/office/drawing/2014/main" id="{627A840D-E911-7E56-3CEE-B6878104809D}"/>
            </a:ext>
            <a:ext uri="{147F2762-F138-4A5C-976F-8EAC2B608ADB}">
              <a16:predDERef xmlns:a16="http://schemas.microsoft.com/office/drawing/2014/main" pred="{A40163D3-7C7C-E082-556E-BA8CDEB570E6}"/>
            </a:ext>
          </a:extLst>
        </xdr:cNvPr>
        <xdr:cNvPicPr>
          <a:picLocks noChangeAspect="1"/>
        </xdr:cNvPicPr>
      </xdr:nvPicPr>
      <xdr:blipFill>
        <a:blip xmlns:r="http://schemas.openxmlformats.org/officeDocument/2006/relationships" r:embed="rId2"/>
        <a:stretch>
          <a:fillRect/>
        </a:stretch>
      </xdr:blipFill>
      <xdr:spPr>
        <a:xfrm>
          <a:off x="6743700" y="13344525"/>
          <a:ext cx="5499069" cy="3212870"/>
        </a:xfrm>
        <a:prstGeom prst="rect">
          <a:avLst/>
        </a:prstGeom>
      </xdr:spPr>
    </xdr:pic>
    <xdr:clientData/>
  </xdr:twoCellAnchor>
  <xdr:twoCellAnchor editAs="oneCell">
    <xdr:from>
      <xdr:col>3</xdr:col>
      <xdr:colOff>495300</xdr:colOff>
      <xdr:row>64</xdr:row>
      <xdr:rowOff>0</xdr:rowOff>
    </xdr:from>
    <xdr:to>
      <xdr:col>9</xdr:col>
      <xdr:colOff>536544</xdr:colOff>
      <xdr:row>80</xdr:row>
      <xdr:rowOff>164870</xdr:rowOff>
    </xdr:to>
    <xdr:pic>
      <xdr:nvPicPr>
        <xdr:cNvPr id="4" name="Picture 3">
          <a:extLst>
            <a:ext uri="{FF2B5EF4-FFF2-40B4-BE49-F238E27FC236}">
              <a16:creationId xmlns:a16="http://schemas.microsoft.com/office/drawing/2014/main" id="{20E51799-8D9E-9C7F-79E8-047B7761522F}"/>
            </a:ext>
            <a:ext uri="{147F2762-F138-4A5C-976F-8EAC2B608ADB}">
              <a16:predDERef xmlns:a16="http://schemas.microsoft.com/office/drawing/2014/main" pred="{627A840D-E911-7E56-3CEE-B6878104809D}"/>
            </a:ext>
          </a:extLst>
        </xdr:cNvPr>
        <xdr:cNvPicPr>
          <a:picLocks noChangeAspect="1"/>
        </xdr:cNvPicPr>
      </xdr:nvPicPr>
      <xdr:blipFill>
        <a:blip xmlns:r="http://schemas.openxmlformats.org/officeDocument/2006/relationships" r:embed="rId3"/>
        <a:stretch>
          <a:fillRect/>
        </a:stretch>
      </xdr:blipFill>
      <xdr:spPr>
        <a:xfrm>
          <a:off x="4181475" y="16754475"/>
          <a:ext cx="5499069" cy="32128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111</xdr:row>
      <xdr:rowOff>47625</xdr:rowOff>
    </xdr:from>
    <xdr:to>
      <xdr:col>5</xdr:col>
      <xdr:colOff>536544</xdr:colOff>
      <xdr:row>128</xdr:row>
      <xdr:rowOff>21995</xdr:rowOff>
    </xdr:to>
    <xdr:pic>
      <xdr:nvPicPr>
        <xdr:cNvPr id="2" name="Picture 1">
          <a:extLst>
            <a:ext uri="{FF2B5EF4-FFF2-40B4-BE49-F238E27FC236}">
              <a16:creationId xmlns:a16="http://schemas.microsoft.com/office/drawing/2014/main" id="{C79BEFBE-F4EC-3B33-ECA5-1DBB3E34BDC6}"/>
            </a:ext>
          </a:extLst>
        </xdr:cNvPr>
        <xdr:cNvPicPr>
          <a:picLocks noChangeAspect="1"/>
        </xdr:cNvPicPr>
      </xdr:nvPicPr>
      <xdr:blipFill>
        <a:blip xmlns:r="http://schemas.openxmlformats.org/officeDocument/2006/relationships" r:embed="rId1"/>
        <a:stretch>
          <a:fillRect/>
        </a:stretch>
      </xdr:blipFill>
      <xdr:spPr>
        <a:xfrm>
          <a:off x="695325" y="24593550"/>
          <a:ext cx="5499069" cy="3212870"/>
        </a:xfrm>
        <a:prstGeom prst="rect">
          <a:avLst/>
        </a:prstGeom>
      </xdr:spPr>
    </xdr:pic>
    <xdr:clientData/>
  </xdr:twoCellAnchor>
  <xdr:twoCellAnchor editAs="oneCell">
    <xdr:from>
      <xdr:col>5</xdr:col>
      <xdr:colOff>876300</xdr:colOff>
      <xdr:row>111</xdr:row>
      <xdr:rowOff>38100</xdr:rowOff>
    </xdr:from>
    <xdr:to>
      <xdr:col>13</xdr:col>
      <xdr:colOff>679419</xdr:colOff>
      <xdr:row>128</xdr:row>
      <xdr:rowOff>12470</xdr:rowOff>
    </xdr:to>
    <xdr:pic>
      <xdr:nvPicPr>
        <xdr:cNvPr id="3" name="Picture 2">
          <a:extLst>
            <a:ext uri="{FF2B5EF4-FFF2-40B4-BE49-F238E27FC236}">
              <a16:creationId xmlns:a16="http://schemas.microsoft.com/office/drawing/2014/main" id="{670006C7-5D27-11A1-3C7B-21F24AB4610B}"/>
            </a:ext>
            <a:ext uri="{147F2762-F138-4A5C-976F-8EAC2B608ADB}">
              <a16:predDERef xmlns:a16="http://schemas.microsoft.com/office/drawing/2014/main" pred="{C79BEFBE-F4EC-3B33-ECA5-1DBB3E34BDC6}"/>
            </a:ext>
          </a:extLst>
        </xdr:cNvPr>
        <xdr:cNvPicPr>
          <a:picLocks noChangeAspect="1"/>
        </xdr:cNvPicPr>
      </xdr:nvPicPr>
      <xdr:blipFill>
        <a:blip xmlns:r="http://schemas.openxmlformats.org/officeDocument/2006/relationships" r:embed="rId2"/>
        <a:stretch>
          <a:fillRect/>
        </a:stretch>
      </xdr:blipFill>
      <xdr:spPr>
        <a:xfrm>
          <a:off x="6534150" y="24584025"/>
          <a:ext cx="5499069" cy="3212870"/>
        </a:xfrm>
        <a:prstGeom prst="rect">
          <a:avLst/>
        </a:prstGeom>
      </xdr:spPr>
    </xdr:pic>
    <xdr:clientData/>
  </xdr:twoCellAnchor>
  <xdr:twoCellAnchor editAs="oneCell">
    <xdr:from>
      <xdr:col>3</xdr:col>
      <xdr:colOff>933450</xdr:colOff>
      <xdr:row>129</xdr:row>
      <xdr:rowOff>123825</xdr:rowOff>
    </xdr:from>
    <xdr:to>
      <xdr:col>9</xdr:col>
      <xdr:colOff>507969</xdr:colOff>
      <xdr:row>146</xdr:row>
      <xdr:rowOff>98195</xdr:rowOff>
    </xdr:to>
    <xdr:pic>
      <xdr:nvPicPr>
        <xdr:cNvPr id="5" name="Picture 4">
          <a:extLst>
            <a:ext uri="{FF2B5EF4-FFF2-40B4-BE49-F238E27FC236}">
              <a16:creationId xmlns:a16="http://schemas.microsoft.com/office/drawing/2014/main" id="{D22EC781-AE2E-B7D4-356E-D03AAFD1BDE9}"/>
            </a:ext>
            <a:ext uri="{147F2762-F138-4A5C-976F-8EAC2B608ADB}">
              <a16:predDERef xmlns:a16="http://schemas.microsoft.com/office/drawing/2014/main" pred="{670006C7-5D27-11A1-3C7B-21F24AB4610B}"/>
            </a:ext>
          </a:extLst>
        </xdr:cNvPr>
        <xdr:cNvPicPr>
          <a:picLocks noChangeAspect="1"/>
        </xdr:cNvPicPr>
      </xdr:nvPicPr>
      <xdr:blipFill>
        <a:blip xmlns:r="http://schemas.openxmlformats.org/officeDocument/2006/relationships" r:embed="rId3"/>
        <a:stretch>
          <a:fillRect/>
        </a:stretch>
      </xdr:blipFill>
      <xdr:spPr>
        <a:xfrm>
          <a:off x="3886200" y="28098750"/>
          <a:ext cx="5499069" cy="3212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85</xdr:row>
      <xdr:rowOff>0</xdr:rowOff>
    </xdr:from>
    <xdr:to>
      <xdr:col>6</xdr:col>
      <xdr:colOff>260319</xdr:colOff>
      <xdr:row>85</xdr:row>
      <xdr:rowOff>3212870</xdr:rowOff>
    </xdr:to>
    <xdr:pic>
      <xdr:nvPicPr>
        <xdr:cNvPr id="5" name="Picture 4">
          <a:extLst>
            <a:ext uri="{FF2B5EF4-FFF2-40B4-BE49-F238E27FC236}">
              <a16:creationId xmlns:a16="http://schemas.microsoft.com/office/drawing/2014/main" id="{ACF8A175-F0F4-8CA6-3D7C-B5478B58281D}"/>
            </a:ext>
          </a:extLst>
        </xdr:cNvPr>
        <xdr:cNvPicPr>
          <a:picLocks noChangeAspect="1"/>
        </xdr:cNvPicPr>
      </xdr:nvPicPr>
      <xdr:blipFill>
        <a:blip xmlns:r="http://schemas.openxmlformats.org/officeDocument/2006/relationships" r:embed="rId1"/>
        <a:stretch>
          <a:fillRect/>
        </a:stretch>
      </xdr:blipFill>
      <xdr:spPr>
        <a:xfrm>
          <a:off x="1057275" y="24203025"/>
          <a:ext cx="5499069" cy="3212870"/>
        </a:xfrm>
        <a:prstGeom prst="rect">
          <a:avLst/>
        </a:prstGeom>
      </xdr:spPr>
    </xdr:pic>
    <xdr:clientData/>
  </xdr:twoCellAnchor>
  <xdr:twoCellAnchor editAs="oneCell">
    <xdr:from>
      <xdr:col>7</xdr:col>
      <xdr:colOff>295275</xdr:colOff>
      <xdr:row>84</xdr:row>
      <xdr:rowOff>142875</xdr:rowOff>
    </xdr:from>
    <xdr:to>
      <xdr:col>16</xdr:col>
      <xdr:colOff>269844</xdr:colOff>
      <xdr:row>85</xdr:row>
      <xdr:rowOff>3165245</xdr:rowOff>
    </xdr:to>
    <xdr:pic>
      <xdr:nvPicPr>
        <xdr:cNvPr id="6" name="Picture 5">
          <a:extLst>
            <a:ext uri="{FF2B5EF4-FFF2-40B4-BE49-F238E27FC236}">
              <a16:creationId xmlns:a16="http://schemas.microsoft.com/office/drawing/2014/main" id="{BEB6ECCF-84B0-014E-27C0-03B25E07A868}"/>
            </a:ext>
            <a:ext uri="{147F2762-F138-4A5C-976F-8EAC2B608ADB}">
              <a16:predDERef xmlns:a16="http://schemas.microsoft.com/office/drawing/2014/main" pred="{ACF8A175-F0F4-8CA6-3D7C-B5478B58281D}"/>
            </a:ext>
          </a:extLst>
        </xdr:cNvPr>
        <xdr:cNvPicPr>
          <a:picLocks noChangeAspect="1"/>
        </xdr:cNvPicPr>
      </xdr:nvPicPr>
      <xdr:blipFill>
        <a:blip xmlns:r="http://schemas.openxmlformats.org/officeDocument/2006/relationships" r:embed="rId2"/>
        <a:stretch>
          <a:fillRect/>
        </a:stretch>
      </xdr:blipFill>
      <xdr:spPr>
        <a:xfrm>
          <a:off x="7296150" y="24155400"/>
          <a:ext cx="5499069" cy="3212870"/>
        </a:xfrm>
        <a:prstGeom prst="rect">
          <a:avLst/>
        </a:prstGeom>
      </xdr:spPr>
    </xdr:pic>
    <xdr:clientData/>
  </xdr:twoCellAnchor>
  <xdr:twoCellAnchor editAs="oneCell">
    <xdr:from>
      <xdr:col>3</xdr:col>
      <xdr:colOff>1190625</xdr:colOff>
      <xdr:row>85</xdr:row>
      <xdr:rowOff>3352800</xdr:rowOff>
    </xdr:from>
    <xdr:to>
      <xdr:col>11</xdr:col>
      <xdr:colOff>346044</xdr:colOff>
      <xdr:row>86</xdr:row>
      <xdr:rowOff>2488970</xdr:rowOff>
    </xdr:to>
    <xdr:pic>
      <xdr:nvPicPr>
        <xdr:cNvPr id="7" name="Picture 6">
          <a:extLst>
            <a:ext uri="{FF2B5EF4-FFF2-40B4-BE49-F238E27FC236}">
              <a16:creationId xmlns:a16="http://schemas.microsoft.com/office/drawing/2014/main" id="{7293BC95-A4E0-81AC-CC74-69135485FDCF}"/>
            </a:ext>
            <a:ext uri="{147F2762-F138-4A5C-976F-8EAC2B608ADB}">
              <a16:predDERef xmlns:a16="http://schemas.microsoft.com/office/drawing/2014/main" pred="{BEB6ECCF-84B0-014E-27C0-03B25E07A868}"/>
            </a:ext>
          </a:extLst>
        </xdr:cNvPr>
        <xdr:cNvPicPr>
          <a:picLocks noChangeAspect="1"/>
        </xdr:cNvPicPr>
      </xdr:nvPicPr>
      <xdr:blipFill>
        <a:blip xmlns:r="http://schemas.openxmlformats.org/officeDocument/2006/relationships" r:embed="rId3"/>
        <a:stretch>
          <a:fillRect/>
        </a:stretch>
      </xdr:blipFill>
      <xdr:spPr>
        <a:xfrm>
          <a:off x="4324350" y="27555825"/>
          <a:ext cx="5499069" cy="3212870"/>
        </a:xfrm>
        <a:prstGeom prst="rect">
          <a:avLst/>
        </a:prstGeom>
      </xdr:spPr>
    </xdr:pic>
    <xdr:clientData/>
  </xdr:twoCellAnchor>
  <xdr:twoCellAnchor editAs="oneCell">
    <xdr:from>
      <xdr:col>1</xdr:col>
      <xdr:colOff>0</xdr:colOff>
      <xdr:row>125</xdr:row>
      <xdr:rowOff>285750</xdr:rowOff>
    </xdr:from>
    <xdr:to>
      <xdr:col>6</xdr:col>
      <xdr:colOff>260319</xdr:colOff>
      <xdr:row>126</xdr:row>
      <xdr:rowOff>1469795</xdr:rowOff>
    </xdr:to>
    <xdr:pic>
      <xdr:nvPicPr>
        <xdr:cNvPr id="8" name="Picture 7">
          <a:extLst>
            <a:ext uri="{FF2B5EF4-FFF2-40B4-BE49-F238E27FC236}">
              <a16:creationId xmlns:a16="http://schemas.microsoft.com/office/drawing/2014/main" id="{C30E0323-26A5-0BC6-D04F-9028929B70D3}"/>
            </a:ext>
            <a:ext uri="{147F2762-F138-4A5C-976F-8EAC2B608ADB}">
              <a16:predDERef xmlns:a16="http://schemas.microsoft.com/office/drawing/2014/main" pred="{7293BC95-A4E0-81AC-CC74-69135485FDCF}"/>
            </a:ext>
          </a:extLst>
        </xdr:cNvPr>
        <xdr:cNvPicPr>
          <a:picLocks noChangeAspect="1"/>
        </xdr:cNvPicPr>
      </xdr:nvPicPr>
      <xdr:blipFill>
        <a:blip xmlns:r="http://schemas.openxmlformats.org/officeDocument/2006/relationships" r:embed="rId4"/>
        <a:stretch>
          <a:fillRect/>
        </a:stretch>
      </xdr:blipFill>
      <xdr:spPr>
        <a:xfrm>
          <a:off x="1057275" y="41919525"/>
          <a:ext cx="5499069" cy="3212870"/>
        </a:xfrm>
        <a:prstGeom prst="rect">
          <a:avLst/>
        </a:prstGeom>
      </xdr:spPr>
    </xdr:pic>
    <xdr:clientData/>
  </xdr:twoCellAnchor>
  <xdr:twoCellAnchor editAs="oneCell">
    <xdr:from>
      <xdr:col>6</xdr:col>
      <xdr:colOff>504825</xdr:colOff>
      <xdr:row>125</xdr:row>
      <xdr:rowOff>314325</xdr:rowOff>
    </xdr:from>
    <xdr:to>
      <xdr:col>15</xdr:col>
      <xdr:colOff>384144</xdr:colOff>
      <xdr:row>126</xdr:row>
      <xdr:rowOff>1498370</xdr:rowOff>
    </xdr:to>
    <xdr:pic>
      <xdr:nvPicPr>
        <xdr:cNvPr id="9" name="Picture 8">
          <a:extLst>
            <a:ext uri="{FF2B5EF4-FFF2-40B4-BE49-F238E27FC236}">
              <a16:creationId xmlns:a16="http://schemas.microsoft.com/office/drawing/2014/main" id="{5563F8FC-30C7-F8D7-0613-AC0AE0E8C3BD}"/>
            </a:ext>
            <a:ext uri="{147F2762-F138-4A5C-976F-8EAC2B608ADB}">
              <a16:predDERef xmlns:a16="http://schemas.microsoft.com/office/drawing/2014/main" pred="{C30E0323-26A5-0BC6-D04F-9028929B70D3}"/>
            </a:ext>
          </a:extLst>
        </xdr:cNvPr>
        <xdr:cNvPicPr>
          <a:picLocks noChangeAspect="1"/>
        </xdr:cNvPicPr>
      </xdr:nvPicPr>
      <xdr:blipFill>
        <a:blip xmlns:r="http://schemas.openxmlformats.org/officeDocument/2006/relationships" r:embed="rId5"/>
        <a:stretch>
          <a:fillRect/>
        </a:stretch>
      </xdr:blipFill>
      <xdr:spPr>
        <a:xfrm>
          <a:off x="6800850" y="41948100"/>
          <a:ext cx="5499069" cy="3212870"/>
        </a:xfrm>
        <a:prstGeom prst="rect">
          <a:avLst/>
        </a:prstGeom>
      </xdr:spPr>
    </xdr:pic>
    <xdr:clientData/>
  </xdr:twoCellAnchor>
  <xdr:twoCellAnchor editAs="oneCell">
    <xdr:from>
      <xdr:col>3</xdr:col>
      <xdr:colOff>1000125</xdr:colOff>
      <xdr:row>126</xdr:row>
      <xdr:rowOff>1581150</xdr:rowOff>
    </xdr:from>
    <xdr:to>
      <xdr:col>11</xdr:col>
      <xdr:colOff>155544</xdr:colOff>
      <xdr:row>126</xdr:row>
      <xdr:rowOff>4794020</xdr:rowOff>
    </xdr:to>
    <xdr:pic>
      <xdr:nvPicPr>
        <xdr:cNvPr id="10" name="Picture 9">
          <a:extLst>
            <a:ext uri="{FF2B5EF4-FFF2-40B4-BE49-F238E27FC236}">
              <a16:creationId xmlns:a16="http://schemas.microsoft.com/office/drawing/2014/main" id="{19AF27C2-C5E8-0C17-5159-87D1C4510139}"/>
            </a:ext>
            <a:ext uri="{147F2762-F138-4A5C-976F-8EAC2B608ADB}">
              <a16:predDERef xmlns:a16="http://schemas.microsoft.com/office/drawing/2014/main" pred="{5563F8FC-30C7-F8D7-0613-AC0AE0E8C3BD}"/>
            </a:ext>
          </a:extLst>
        </xdr:cNvPr>
        <xdr:cNvPicPr>
          <a:picLocks noChangeAspect="1"/>
        </xdr:cNvPicPr>
      </xdr:nvPicPr>
      <xdr:blipFill>
        <a:blip xmlns:r="http://schemas.openxmlformats.org/officeDocument/2006/relationships" r:embed="rId6"/>
        <a:stretch>
          <a:fillRect/>
        </a:stretch>
      </xdr:blipFill>
      <xdr:spPr>
        <a:xfrm>
          <a:off x="4133850" y="45243750"/>
          <a:ext cx="5499069" cy="3212870"/>
        </a:xfrm>
        <a:prstGeom prst="rect">
          <a:avLst/>
        </a:prstGeom>
      </xdr:spPr>
    </xdr:pic>
    <xdr:clientData/>
  </xdr:twoCellAnchor>
  <xdr:twoCellAnchor editAs="oneCell">
    <xdr:from>
      <xdr:col>6</xdr:col>
      <xdr:colOff>561975</xdr:colOff>
      <xdr:row>166</xdr:row>
      <xdr:rowOff>38100</xdr:rowOff>
    </xdr:from>
    <xdr:to>
      <xdr:col>15</xdr:col>
      <xdr:colOff>441294</xdr:colOff>
      <xdr:row>183</xdr:row>
      <xdr:rowOff>12470</xdr:rowOff>
    </xdr:to>
    <xdr:pic>
      <xdr:nvPicPr>
        <xdr:cNvPr id="11" name="Picture 10">
          <a:extLst>
            <a:ext uri="{FF2B5EF4-FFF2-40B4-BE49-F238E27FC236}">
              <a16:creationId xmlns:a16="http://schemas.microsoft.com/office/drawing/2014/main" id="{C133D250-9929-1DCD-CE53-848942434854}"/>
            </a:ext>
            <a:ext uri="{147F2762-F138-4A5C-976F-8EAC2B608ADB}">
              <a16:predDERef xmlns:a16="http://schemas.microsoft.com/office/drawing/2014/main" pred="{19AF27C2-C5E8-0C17-5159-87D1C4510139}"/>
            </a:ext>
          </a:extLst>
        </xdr:cNvPr>
        <xdr:cNvPicPr>
          <a:picLocks noChangeAspect="1"/>
        </xdr:cNvPicPr>
      </xdr:nvPicPr>
      <xdr:blipFill>
        <a:blip xmlns:r="http://schemas.openxmlformats.org/officeDocument/2006/relationships" r:embed="rId7"/>
        <a:stretch>
          <a:fillRect/>
        </a:stretch>
      </xdr:blipFill>
      <xdr:spPr>
        <a:xfrm>
          <a:off x="6858000" y="59121675"/>
          <a:ext cx="5499069" cy="3212870"/>
        </a:xfrm>
        <a:prstGeom prst="rect">
          <a:avLst/>
        </a:prstGeom>
      </xdr:spPr>
    </xdr:pic>
    <xdr:clientData/>
  </xdr:twoCellAnchor>
  <xdr:twoCellAnchor editAs="oneCell">
    <xdr:from>
      <xdr:col>3</xdr:col>
      <xdr:colOff>1019175</xdr:colOff>
      <xdr:row>184</xdr:row>
      <xdr:rowOff>76200</xdr:rowOff>
    </xdr:from>
    <xdr:to>
      <xdr:col>11</xdr:col>
      <xdr:colOff>174594</xdr:colOff>
      <xdr:row>201</xdr:row>
      <xdr:rowOff>50570</xdr:rowOff>
    </xdr:to>
    <xdr:pic>
      <xdr:nvPicPr>
        <xdr:cNvPr id="13" name="Picture 12">
          <a:extLst>
            <a:ext uri="{FF2B5EF4-FFF2-40B4-BE49-F238E27FC236}">
              <a16:creationId xmlns:a16="http://schemas.microsoft.com/office/drawing/2014/main" id="{8EAD4A3E-FCE6-471F-1FB0-24660427D42D}"/>
            </a:ext>
            <a:ext uri="{147F2762-F138-4A5C-976F-8EAC2B608ADB}">
              <a16:predDERef xmlns:a16="http://schemas.microsoft.com/office/drawing/2014/main" pred="{84E0F916-C4BE-F059-18A9-65B1DB36F83F}"/>
            </a:ext>
          </a:extLst>
        </xdr:cNvPr>
        <xdr:cNvPicPr>
          <a:picLocks noChangeAspect="1"/>
        </xdr:cNvPicPr>
      </xdr:nvPicPr>
      <xdr:blipFill>
        <a:blip xmlns:r="http://schemas.openxmlformats.org/officeDocument/2006/relationships" r:embed="rId8"/>
        <a:stretch>
          <a:fillRect/>
        </a:stretch>
      </xdr:blipFill>
      <xdr:spPr>
        <a:xfrm>
          <a:off x="4152900" y="62588775"/>
          <a:ext cx="5499069" cy="3212870"/>
        </a:xfrm>
        <a:prstGeom prst="rect">
          <a:avLst/>
        </a:prstGeom>
      </xdr:spPr>
    </xdr:pic>
    <xdr:clientData/>
  </xdr:twoCellAnchor>
  <xdr:twoCellAnchor editAs="oneCell">
    <xdr:from>
      <xdr:col>1</xdr:col>
      <xdr:colOff>95250</xdr:colOff>
      <xdr:row>166</xdr:row>
      <xdr:rowOff>28575</xdr:rowOff>
    </xdr:from>
    <xdr:to>
      <xdr:col>6</xdr:col>
      <xdr:colOff>355569</xdr:colOff>
      <xdr:row>183</xdr:row>
      <xdr:rowOff>2945</xdr:rowOff>
    </xdr:to>
    <xdr:pic>
      <xdr:nvPicPr>
        <xdr:cNvPr id="14" name="Picture 13">
          <a:extLst>
            <a:ext uri="{FF2B5EF4-FFF2-40B4-BE49-F238E27FC236}">
              <a16:creationId xmlns:a16="http://schemas.microsoft.com/office/drawing/2014/main" id="{F0F54B45-8E57-20C8-E41E-9EB506AA4A9C}"/>
            </a:ext>
            <a:ext uri="{147F2762-F138-4A5C-976F-8EAC2B608ADB}">
              <a16:predDERef xmlns:a16="http://schemas.microsoft.com/office/drawing/2014/main" pred="{8EAD4A3E-FCE6-471F-1FB0-24660427D42D}"/>
            </a:ext>
          </a:extLst>
        </xdr:cNvPr>
        <xdr:cNvPicPr>
          <a:picLocks noChangeAspect="1"/>
        </xdr:cNvPicPr>
      </xdr:nvPicPr>
      <xdr:blipFill>
        <a:blip xmlns:r="http://schemas.openxmlformats.org/officeDocument/2006/relationships" r:embed="rId9"/>
        <a:stretch>
          <a:fillRect/>
        </a:stretch>
      </xdr:blipFill>
      <xdr:spPr>
        <a:xfrm>
          <a:off x="1152525" y="59112150"/>
          <a:ext cx="5499069" cy="3212870"/>
        </a:xfrm>
        <a:prstGeom prst="rect">
          <a:avLst/>
        </a:prstGeom>
      </xdr:spPr>
    </xdr:pic>
    <xdr:clientData/>
  </xdr:twoCellAnchor>
  <xdr:twoCellAnchor editAs="oneCell">
    <xdr:from>
      <xdr:col>1</xdr:col>
      <xdr:colOff>19050</xdr:colOff>
      <xdr:row>43</xdr:row>
      <xdr:rowOff>142875</xdr:rowOff>
    </xdr:from>
    <xdr:to>
      <xdr:col>6</xdr:col>
      <xdr:colOff>279369</xdr:colOff>
      <xdr:row>43</xdr:row>
      <xdr:rowOff>3355745</xdr:rowOff>
    </xdr:to>
    <xdr:pic>
      <xdr:nvPicPr>
        <xdr:cNvPr id="15" name="Picture 14">
          <a:extLst>
            <a:ext uri="{FF2B5EF4-FFF2-40B4-BE49-F238E27FC236}">
              <a16:creationId xmlns:a16="http://schemas.microsoft.com/office/drawing/2014/main" id="{6831FB9A-433A-08AB-AFFA-B9FD8555BF7F}"/>
            </a:ext>
            <a:ext uri="{147F2762-F138-4A5C-976F-8EAC2B608ADB}">
              <a16:predDERef xmlns:a16="http://schemas.microsoft.com/office/drawing/2014/main" pred="{F0F54B45-8E57-20C8-E41E-9EB506AA4A9C}"/>
            </a:ext>
          </a:extLst>
        </xdr:cNvPr>
        <xdr:cNvPicPr>
          <a:picLocks noChangeAspect="1"/>
        </xdr:cNvPicPr>
      </xdr:nvPicPr>
      <xdr:blipFill>
        <a:blip xmlns:r="http://schemas.openxmlformats.org/officeDocument/2006/relationships" r:embed="rId10"/>
        <a:stretch>
          <a:fillRect/>
        </a:stretch>
      </xdr:blipFill>
      <xdr:spPr>
        <a:xfrm>
          <a:off x="1076325" y="12211050"/>
          <a:ext cx="5499069" cy="3212870"/>
        </a:xfrm>
        <a:prstGeom prst="rect">
          <a:avLst/>
        </a:prstGeom>
      </xdr:spPr>
    </xdr:pic>
    <xdr:clientData/>
  </xdr:twoCellAnchor>
  <xdr:twoCellAnchor editAs="oneCell">
    <xdr:from>
      <xdr:col>6</xdr:col>
      <xdr:colOff>533400</xdr:colOff>
      <xdr:row>43</xdr:row>
      <xdr:rowOff>152400</xdr:rowOff>
    </xdr:from>
    <xdr:to>
      <xdr:col>15</xdr:col>
      <xdr:colOff>412719</xdr:colOff>
      <xdr:row>43</xdr:row>
      <xdr:rowOff>3365270</xdr:rowOff>
    </xdr:to>
    <xdr:pic>
      <xdr:nvPicPr>
        <xdr:cNvPr id="16" name="Picture 15">
          <a:extLst>
            <a:ext uri="{FF2B5EF4-FFF2-40B4-BE49-F238E27FC236}">
              <a16:creationId xmlns:a16="http://schemas.microsoft.com/office/drawing/2014/main" id="{E4670A8D-541F-99B2-E1DC-BCED7F1D9436}"/>
            </a:ext>
            <a:ext uri="{147F2762-F138-4A5C-976F-8EAC2B608ADB}">
              <a16:predDERef xmlns:a16="http://schemas.microsoft.com/office/drawing/2014/main" pred="{6831FB9A-433A-08AB-AFFA-B9FD8555BF7F}"/>
            </a:ext>
          </a:extLst>
        </xdr:cNvPr>
        <xdr:cNvPicPr>
          <a:picLocks noChangeAspect="1"/>
        </xdr:cNvPicPr>
      </xdr:nvPicPr>
      <xdr:blipFill>
        <a:blip xmlns:r="http://schemas.openxmlformats.org/officeDocument/2006/relationships" r:embed="rId11"/>
        <a:stretch>
          <a:fillRect/>
        </a:stretch>
      </xdr:blipFill>
      <xdr:spPr>
        <a:xfrm>
          <a:off x="6829425" y="12220575"/>
          <a:ext cx="5499069" cy="3212870"/>
        </a:xfrm>
        <a:prstGeom prst="rect">
          <a:avLst/>
        </a:prstGeom>
      </xdr:spPr>
    </xdr:pic>
    <xdr:clientData/>
  </xdr:twoCellAnchor>
  <xdr:twoCellAnchor editAs="oneCell">
    <xdr:from>
      <xdr:col>3</xdr:col>
      <xdr:colOff>1095375</xdr:colOff>
      <xdr:row>44</xdr:row>
      <xdr:rowOff>76200</xdr:rowOff>
    </xdr:from>
    <xdr:to>
      <xdr:col>11</xdr:col>
      <xdr:colOff>250794</xdr:colOff>
      <xdr:row>44</xdr:row>
      <xdr:rowOff>3289070</xdr:rowOff>
    </xdr:to>
    <xdr:pic>
      <xdr:nvPicPr>
        <xdr:cNvPr id="17" name="Picture 16">
          <a:extLst>
            <a:ext uri="{FF2B5EF4-FFF2-40B4-BE49-F238E27FC236}">
              <a16:creationId xmlns:a16="http://schemas.microsoft.com/office/drawing/2014/main" id="{24F5676D-670C-2324-7227-6679C25ABACA}"/>
            </a:ext>
            <a:ext uri="{147F2762-F138-4A5C-976F-8EAC2B608ADB}">
              <a16:predDERef xmlns:a16="http://schemas.microsoft.com/office/drawing/2014/main" pred="{E4670A8D-541F-99B2-E1DC-BCED7F1D9436}"/>
            </a:ext>
          </a:extLst>
        </xdr:cNvPr>
        <xdr:cNvPicPr>
          <a:picLocks noChangeAspect="1"/>
        </xdr:cNvPicPr>
      </xdr:nvPicPr>
      <xdr:blipFill>
        <a:blip xmlns:r="http://schemas.openxmlformats.org/officeDocument/2006/relationships" r:embed="rId12"/>
        <a:stretch>
          <a:fillRect/>
        </a:stretch>
      </xdr:blipFill>
      <xdr:spPr>
        <a:xfrm>
          <a:off x="4229100" y="15668625"/>
          <a:ext cx="5499069" cy="32128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1314450</xdr:colOff>
      <xdr:row>44</xdr:row>
      <xdr:rowOff>66675</xdr:rowOff>
    </xdr:from>
    <xdr:to>
      <xdr:col>6</xdr:col>
      <xdr:colOff>136494</xdr:colOff>
      <xdr:row>61</xdr:row>
      <xdr:rowOff>41045</xdr:rowOff>
    </xdr:to>
    <xdr:pic>
      <xdr:nvPicPr>
        <xdr:cNvPr id="2" name="Picture 1">
          <a:extLst>
            <a:ext uri="{FF2B5EF4-FFF2-40B4-BE49-F238E27FC236}">
              <a16:creationId xmlns:a16="http://schemas.microsoft.com/office/drawing/2014/main" id="{6530501D-2D68-553D-CD20-19B1E8BC319E}"/>
            </a:ext>
          </a:extLst>
        </xdr:cNvPr>
        <xdr:cNvPicPr>
          <a:picLocks noChangeAspect="1"/>
        </xdr:cNvPicPr>
      </xdr:nvPicPr>
      <xdr:blipFill>
        <a:blip xmlns:r="http://schemas.openxmlformats.org/officeDocument/2006/relationships" r:embed="rId1"/>
        <a:stretch>
          <a:fillRect/>
        </a:stretch>
      </xdr:blipFill>
      <xdr:spPr>
        <a:xfrm>
          <a:off x="1314450" y="12849225"/>
          <a:ext cx="5499069" cy="3212870"/>
        </a:xfrm>
        <a:prstGeom prst="rect">
          <a:avLst/>
        </a:prstGeom>
      </xdr:spPr>
    </xdr:pic>
    <xdr:clientData/>
  </xdr:twoCellAnchor>
  <xdr:twoCellAnchor editAs="oneCell">
    <xdr:from>
      <xdr:col>6</xdr:col>
      <xdr:colOff>428625</xdr:colOff>
      <xdr:row>44</xdr:row>
      <xdr:rowOff>47625</xdr:rowOff>
    </xdr:from>
    <xdr:to>
      <xdr:col>15</xdr:col>
      <xdr:colOff>307944</xdr:colOff>
      <xdr:row>61</xdr:row>
      <xdr:rowOff>21995</xdr:rowOff>
    </xdr:to>
    <xdr:pic>
      <xdr:nvPicPr>
        <xdr:cNvPr id="3" name="Picture 2">
          <a:extLst>
            <a:ext uri="{FF2B5EF4-FFF2-40B4-BE49-F238E27FC236}">
              <a16:creationId xmlns:a16="http://schemas.microsoft.com/office/drawing/2014/main" id="{1AA9A7F4-5923-5944-0E92-B9B4C909B2DD}"/>
            </a:ext>
            <a:ext uri="{147F2762-F138-4A5C-976F-8EAC2B608ADB}">
              <a16:predDERef xmlns:a16="http://schemas.microsoft.com/office/drawing/2014/main" pred="{6530501D-2D68-553D-CD20-19B1E8BC319E}"/>
            </a:ext>
          </a:extLst>
        </xdr:cNvPr>
        <xdr:cNvPicPr>
          <a:picLocks noChangeAspect="1"/>
        </xdr:cNvPicPr>
      </xdr:nvPicPr>
      <xdr:blipFill>
        <a:blip xmlns:r="http://schemas.openxmlformats.org/officeDocument/2006/relationships" r:embed="rId2"/>
        <a:stretch>
          <a:fillRect/>
        </a:stretch>
      </xdr:blipFill>
      <xdr:spPr>
        <a:xfrm>
          <a:off x="7105650" y="12830175"/>
          <a:ext cx="5499069" cy="3212870"/>
        </a:xfrm>
        <a:prstGeom prst="rect">
          <a:avLst/>
        </a:prstGeom>
      </xdr:spPr>
    </xdr:pic>
    <xdr:clientData/>
  </xdr:twoCellAnchor>
  <xdr:twoCellAnchor editAs="oneCell">
    <xdr:from>
      <xdr:col>3</xdr:col>
      <xdr:colOff>1123950</xdr:colOff>
      <xdr:row>62</xdr:row>
      <xdr:rowOff>95250</xdr:rowOff>
    </xdr:from>
    <xdr:to>
      <xdr:col>11</xdr:col>
      <xdr:colOff>288894</xdr:colOff>
      <xdr:row>79</xdr:row>
      <xdr:rowOff>69620</xdr:rowOff>
    </xdr:to>
    <xdr:pic>
      <xdr:nvPicPr>
        <xdr:cNvPr id="4" name="Picture 3">
          <a:extLst>
            <a:ext uri="{FF2B5EF4-FFF2-40B4-BE49-F238E27FC236}">
              <a16:creationId xmlns:a16="http://schemas.microsoft.com/office/drawing/2014/main" id="{934A4994-4B95-4399-2521-9C34D45E656A}"/>
            </a:ext>
            <a:ext uri="{147F2762-F138-4A5C-976F-8EAC2B608ADB}">
              <a16:predDERef xmlns:a16="http://schemas.microsoft.com/office/drawing/2014/main" pred="{1AA9A7F4-5923-5944-0E92-B9B4C909B2DD}"/>
            </a:ext>
          </a:extLst>
        </xdr:cNvPr>
        <xdr:cNvPicPr>
          <a:picLocks noChangeAspect="1"/>
        </xdr:cNvPicPr>
      </xdr:nvPicPr>
      <xdr:blipFill>
        <a:blip xmlns:r="http://schemas.openxmlformats.org/officeDocument/2006/relationships" r:embed="rId3"/>
        <a:stretch>
          <a:fillRect/>
        </a:stretch>
      </xdr:blipFill>
      <xdr:spPr>
        <a:xfrm>
          <a:off x="4648200" y="16306800"/>
          <a:ext cx="5499069" cy="32128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1104900</xdr:colOff>
      <xdr:row>39</xdr:row>
      <xdr:rowOff>161925</xdr:rowOff>
    </xdr:from>
    <xdr:to>
      <xdr:col>5</xdr:col>
      <xdr:colOff>612744</xdr:colOff>
      <xdr:row>56</xdr:row>
      <xdr:rowOff>136295</xdr:rowOff>
    </xdr:to>
    <xdr:pic>
      <xdr:nvPicPr>
        <xdr:cNvPr id="3" name="Picture 2">
          <a:extLst>
            <a:ext uri="{FF2B5EF4-FFF2-40B4-BE49-F238E27FC236}">
              <a16:creationId xmlns:a16="http://schemas.microsoft.com/office/drawing/2014/main" id="{9042ED02-2C82-0A2A-9E26-83AAAA9DCBFA}"/>
            </a:ext>
          </a:extLst>
        </xdr:cNvPr>
        <xdr:cNvPicPr>
          <a:picLocks noChangeAspect="1"/>
        </xdr:cNvPicPr>
      </xdr:nvPicPr>
      <xdr:blipFill>
        <a:blip xmlns:r="http://schemas.openxmlformats.org/officeDocument/2006/relationships" r:embed="rId1"/>
        <a:stretch>
          <a:fillRect/>
        </a:stretch>
      </xdr:blipFill>
      <xdr:spPr>
        <a:xfrm>
          <a:off x="1104900" y="10991850"/>
          <a:ext cx="5499069" cy="3212870"/>
        </a:xfrm>
        <a:prstGeom prst="rect">
          <a:avLst/>
        </a:prstGeom>
      </xdr:spPr>
    </xdr:pic>
    <xdr:clientData/>
  </xdr:twoCellAnchor>
  <xdr:twoCellAnchor editAs="oneCell">
    <xdr:from>
      <xdr:col>6</xdr:col>
      <xdr:colOff>123825</xdr:colOff>
      <xdr:row>39</xdr:row>
      <xdr:rowOff>161925</xdr:rowOff>
    </xdr:from>
    <xdr:to>
      <xdr:col>15</xdr:col>
      <xdr:colOff>22194</xdr:colOff>
      <xdr:row>56</xdr:row>
      <xdr:rowOff>136295</xdr:rowOff>
    </xdr:to>
    <xdr:pic>
      <xdr:nvPicPr>
        <xdr:cNvPr id="4" name="Picture 3">
          <a:extLst>
            <a:ext uri="{FF2B5EF4-FFF2-40B4-BE49-F238E27FC236}">
              <a16:creationId xmlns:a16="http://schemas.microsoft.com/office/drawing/2014/main" id="{4410BB1D-FCF8-CB3F-8026-6B678D6878C5}"/>
            </a:ext>
            <a:ext uri="{147F2762-F138-4A5C-976F-8EAC2B608ADB}">
              <a16:predDERef xmlns:a16="http://schemas.microsoft.com/office/drawing/2014/main" pred="{9042ED02-2C82-0A2A-9E26-83AAAA9DCBFA}"/>
            </a:ext>
          </a:extLst>
        </xdr:cNvPr>
        <xdr:cNvPicPr>
          <a:picLocks noChangeAspect="1"/>
        </xdr:cNvPicPr>
      </xdr:nvPicPr>
      <xdr:blipFill>
        <a:blip xmlns:r="http://schemas.openxmlformats.org/officeDocument/2006/relationships" r:embed="rId2"/>
        <a:stretch>
          <a:fillRect/>
        </a:stretch>
      </xdr:blipFill>
      <xdr:spPr>
        <a:xfrm>
          <a:off x="6838950" y="10991850"/>
          <a:ext cx="5499069" cy="3212870"/>
        </a:xfrm>
        <a:prstGeom prst="rect">
          <a:avLst/>
        </a:prstGeom>
      </xdr:spPr>
    </xdr:pic>
    <xdr:clientData/>
  </xdr:twoCellAnchor>
  <xdr:twoCellAnchor editAs="oneCell">
    <xdr:from>
      <xdr:col>3</xdr:col>
      <xdr:colOff>1019175</xdr:colOff>
      <xdr:row>58</xdr:row>
      <xdr:rowOff>66675</xdr:rowOff>
    </xdr:from>
    <xdr:to>
      <xdr:col>11</xdr:col>
      <xdr:colOff>3144</xdr:colOff>
      <xdr:row>75</xdr:row>
      <xdr:rowOff>41045</xdr:rowOff>
    </xdr:to>
    <xdr:pic>
      <xdr:nvPicPr>
        <xdr:cNvPr id="5" name="Picture 4">
          <a:extLst>
            <a:ext uri="{FF2B5EF4-FFF2-40B4-BE49-F238E27FC236}">
              <a16:creationId xmlns:a16="http://schemas.microsoft.com/office/drawing/2014/main" id="{65E677B1-DB60-C5F0-66C2-63CDF80CE14B}"/>
            </a:ext>
            <a:ext uri="{147F2762-F138-4A5C-976F-8EAC2B608ADB}">
              <a16:predDERef xmlns:a16="http://schemas.microsoft.com/office/drawing/2014/main" pred="{4410BB1D-FCF8-CB3F-8026-6B678D6878C5}"/>
            </a:ext>
          </a:extLst>
        </xdr:cNvPr>
        <xdr:cNvPicPr>
          <a:picLocks noChangeAspect="1"/>
        </xdr:cNvPicPr>
      </xdr:nvPicPr>
      <xdr:blipFill>
        <a:blip xmlns:r="http://schemas.openxmlformats.org/officeDocument/2006/relationships" r:embed="rId3"/>
        <a:stretch>
          <a:fillRect/>
        </a:stretch>
      </xdr:blipFill>
      <xdr:spPr>
        <a:xfrm>
          <a:off x="4362450" y="14516100"/>
          <a:ext cx="5499069" cy="32128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571500</xdr:colOff>
      <xdr:row>109</xdr:row>
      <xdr:rowOff>142875</xdr:rowOff>
    </xdr:from>
    <xdr:to>
      <xdr:col>14</xdr:col>
      <xdr:colOff>260319</xdr:colOff>
      <xdr:row>126</xdr:row>
      <xdr:rowOff>117245</xdr:rowOff>
    </xdr:to>
    <xdr:pic>
      <xdr:nvPicPr>
        <xdr:cNvPr id="2" name="Picture 1">
          <a:extLst>
            <a:ext uri="{FF2B5EF4-FFF2-40B4-BE49-F238E27FC236}">
              <a16:creationId xmlns:a16="http://schemas.microsoft.com/office/drawing/2014/main" id="{42F6978D-7069-AB33-2B8C-28344BF3036A}"/>
            </a:ext>
          </a:extLst>
        </xdr:cNvPr>
        <xdr:cNvPicPr>
          <a:picLocks noChangeAspect="1"/>
        </xdr:cNvPicPr>
      </xdr:nvPicPr>
      <xdr:blipFill>
        <a:blip xmlns:r="http://schemas.openxmlformats.org/officeDocument/2006/relationships" r:embed="rId1"/>
        <a:stretch>
          <a:fillRect/>
        </a:stretch>
      </xdr:blipFill>
      <xdr:spPr>
        <a:xfrm>
          <a:off x="6791325" y="27860625"/>
          <a:ext cx="5499069" cy="3212870"/>
        </a:xfrm>
        <a:prstGeom prst="rect">
          <a:avLst/>
        </a:prstGeom>
      </xdr:spPr>
    </xdr:pic>
    <xdr:clientData/>
  </xdr:twoCellAnchor>
  <xdr:twoCellAnchor editAs="oneCell">
    <xdr:from>
      <xdr:col>1</xdr:col>
      <xdr:colOff>9525</xdr:colOff>
      <xdr:row>109</xdr:row>
      <xdr:rowOff>171450</xdr:rowOff>
    </xdr:from>
    <xdr:to>
      <xdr:col>4</xdr:col>
      <xdr:colOff>1022319</xdr:colOff>
      <xdr:row>126</xdr:row>
      <xdr:rowOff>145820</xdr:rowOff>
    </xdr:to>
    <xdr:pic>
      <xdr:nvPicPr>
        <xdr:cNvPr id="3" name="Picture 2">
          <a:extLst>
            <a:ext uri="{FF2B5EF4-FFF2-40B4-BE49-F238E27FC236}">
              <a16:creationId xmlns:a16="http://schemas.microsoft.com/office/drawing/2014/main" id="{AC1083C4-4032-D6CB-E89A-BA9070390EC5}"/>
            </a:ext>
            <a:ext uri="{147F2762-F138-4A5C-976F-8EAC2B608ADB}">
              <a16:predDERef xmlns:a16="http://schemas.microsoft.com/office/drawing/2014/main" pred="{42F6978D-7069-AB33-2B8C-28344BF3036A}"/>
            </a:ext>
          </a:extLst>
        </xdr:cNvPr>
        <xdr:cNvPicPr>
          <a:picLocks noChangeAspect="1"/>
        </xdr:cNvPicPr>
      </xdr:nvPicPr>
      <xdr:blipFill>
        <a:blip xmlns:r="http://schemas.openxmlformats.org/officeDocument/2006/relationships" r:embed="rId2"/>
        <a:stretch>
          <a:fillRect/>
        </a:stretch>
      </xdr:blipFill>
      <xdr:spPr>
        <a:xfrm>
          <a:off x="1028700" y="27889200"/>
          <a:ext cx="5499069" cy="3212870"/>
        </a:xfrm>
        <a:prstGeom prst="rect">
          <a:avLst/>
        </a:prstGeom>
      </xdr:spPr>
    </xdr:pic>
    <xdr:clientData/>
  </xdr:twoCellAnchor>
  <xdr:twoCellAnchor editAs="oneCell">
    <xdr:from>
      <xdr:col>3</xdr:col>
      <xdr:colOff>66675</xdr:colOff>
      <xdr:row>127</xdr:row>
      <xdr:rowOff>171450</xdr:rowOff>
    </xdr:from>
    <xdr:to>
      <xdr:col>9</xdr:col>
      <xdr:colOff>231744</xdr:colOff>
      <xdr:row>144</xdr:row>
      <xdr:rowOff>145820</xdr:rowOff>
    </xdr:to>
    <xdr:pic>
      <xdr:nvPicPr>
        <xdr:cNvPr id="4" name="Picture 3">
          <a:extLst>
            <a:ext uri="{FF2B5EF4-FFF2-40B4-BE49-F238E27FC236}">
              <a16:creationId xmlns:a16="http://schemas.microsoft.com/office/drawing/2014/main" id="{350A19DB-5227-7F5F-479B-BE3FDE9AE6A7}"/>
            </a:ext>
            <a:ext uri="{147F2762-F138-4A5C-976F-8EAC2B608ADB}">
              <a16:predDERef xmlns:a16="http://schemas.microsoft.com/office/drawing/2014/main" pred="{AC1083C4-4032-D6CB-E89A-BA9070390EC5}"/>
            </a:ext>
          </a:extLst>
        </xdr:cNvPr>
        <xdr:cNvPicPr>
          <a:picLocks noChangeAspect="1"/>
        </xdr:cNvPicPr>
      </xdr:nvPicPr>
      <xdr:blipFill>
        <a:blip xmlns:r="http://schemas.openxmlformats.org/officeDocument/2006/relationships" r:embed="rId3"/>
        <a:stretch>
          <a:fillRect/>
        </a:stretch>
      </xdr:blipFill>
      <xdr:spPr>
        <a:xfrm>
          <a:off x="3714750" y="31318200"/>
          <a:ext cx="5499069" cy="3212870"/>
        </a:xfrm>
        <a:prstGeom prst="rect">
          <a:avLst/>
        </a:prstGeom>
      </xdr:spPr>
    </xdr:pic>
    <xdr:clientData/>
  </xdr:twoCellAnchor>
  <xdr:twoCellAnchor editAs="oneCell">
    <xdr:from>
      <xdr:col>0</xdr:col>
      <xdr:colOff>1009650</xdr:colOff>
      <xdr:row>84</xdr:row>
      <xdr:rowOff>142875</xdr:rowOff>
    </xdr:from>
    <xdr:to>
      <xdr:col>4</xdr:col>
      <xdr:colOff>66675</xdr:colOff>
      <xdr:row>97</xdr:row>
      <xdr:rowOff>95250</xdr:rowOff>
    </xdr:to>
    <xdr:pic>
      <xdr:nvPicPr>
        <xdr:cNvPr id="5" name="Picture 4">
          <a:extLst>
            <a:ext uri="{FF2B5EF4-FFF2-40B4-BE49-F238E27FC236}">
              <a16:creationId xmlns:a16="http://schemas.microsoft.com/office/drawing/2014/main" id="{882FF6C7-B7F0-7235-3146-13BA36F5FB20}"/>
            </a:ext>
            <a:ext uri="{147F2762-F138-4A5C-976F-8EAC2B608ADB}">
              <a16:predDERef xmlns:a16="http://schemas.microsoft.com/office/drawing/2014/main" pred="{350A19DB-5227-7F5F-479B-BE3FDE9AE6A7}"/>
            </a:ext>
          </a:extLst>
        </xdr:cNvPr>
        <xdr:cNvPicPr>
          <a:picLocks noChangeAspect="1"/>
        </xdr:cNvPicPr>
      </xdr:nvPicPr>
      <xdr:blipFill>
        <a:blip xmlns:r="http://schemas.openxmlformats.org/officeDocument/2006/relationships" r:embed="rId4"/>
        <a:stretch>
          <a:fillRect/>
        </a:stretch>
      </xdr:blipFill>
      <xdr:spPr>
        <a:xfrm>
          <a:off x="1009650" y="22383750"/>
          <a:ext cx="4562475" cy="2667000"/>
        </a:xfrm>
        <a:prstGeom prst="rect">
          <a:avLst/>
        </a:prstGeom>
      </xdr:spPr>
    </xdr:pic>
    <xdr:clientData/>
  </xdr:twoCellAnchor>
  <xdr:twoCellAnchor editAs="oneCell">
    <xdr:from>
      <xdr:col>4</xdr:col>
      <xdr:colOff>742950</xdr:colOff>
      <xdr:row>84</xdr:row>
      <xdr:rowOff>152400</xdr:rowOff>
    </xdr:from>
    <xdr:to>
      <xdr:col>11</xdr:col>
      <xdr:colOff>219075</xdr:colOff>
      <xdr:row>97</xdr:row>
      <xdr:rowOff>104775</xdr:rowOff>
    </xdr:to>
    <xdr:pic>
      <xdr:nvPicPr>
        <xdr:cNvPr id="6" name="Picture 5">
          <a:extLst>
            <a:ext uri="{FF2B5EF4-FFF2-40B4-BE49-F238E27FC236}">
              <a16:creationId xmlns:a16="http://schemas.microsoft.com/office/drawing/2014/main" id="{1EFB587F-C453-FDE6-F431-9C88EE57CEA3}"/>
            </a:ext>
            <a:ext uri="{147F2762-F138-4A5C-976F-8EAC2B608ADB}">
              <a16:predDERef xmlns:a16="http://schemas.microsoft.com/office/drawing/2014/main" pred="{882FF6C7-B7F0-7235-3146-13BA36F5FB20}"/>
            </a:ext>
          </a:extLst>
        </xdr:cNvPr>
        <xdr:cNvPicPr>
          <a:picLocks noChangeAspect="1"/>
        </xdr:cNvPicPr>
      </xdr:nvPicPr>
      <xdr:blipFill>
        <a:blip xmlns:r="http://schemas.openxmlformats.org/officeDocument/2006/relationships" r:embed="rId5"/>
        <a:stretch>
          <a:fillRect/>
        </a:stretch>
      </xdr:blipFill>
      <xdr:spPr>
        <a:xfrm>
          <a:off x="5857875" y="22393275"/>
          <a:ext cx="4562475" cy="2667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1038225</xdr:colOff>
      <xdr:row>41</xdr:row>
      <xdr:rowOff>28575</xdr:rowOff>
    </xdr:from>
    <xdr:to>
      <xdr:col>4</xdr:col>
      <xdr:colOff>914400</xdr:colOff>
      <xdr:row>55</xdr:row>
      <xdr:rowOff>28575</xdr:rowOff>
    </xdr:to>
    <xdr:pic>
      <xdr:nvPicPr>
        <xdr:cNvPr id="2" name="Picture 1">
          <a:extLst>
            <a:ext uri="{FF2B5EF4-FFF2-40B4-BE49-F238E27FC236}">
              <a16:creationId xmlns:a16="http://schemas.microsoft.com/office/drawing/2014/main" id="{1390CA7D-0852-B64A-C8F5-B9F2782A6465}"/>
            </a:ext>
          </a:extLst>
        </xdr:cNvPr>
        <xdr:cNvPicPr>
          <a:picLocks noChangeAspect="1"/>
        </xdr:cNvPicPr>
      </xdr:nvPicPr>
      <xdr:blipFill>
        <a:blip xmlns:r="http://schemas.openxmlformats.org/officeDocument/2006/relationships" r:embed="rId1"/>
        <a:stretch>
          <a:fillRect/>
        </a:stretch>
      </xdr:blipFill>
      <xdr:spPr>
        <a:xfrm>
          <a:off x="1038225" y="11239500"/>
          <a:ext cx="4562475" cy="2667000"/>
        </a:xfrm>
        <a:prstGeom prst="rect">
          <a:avLst/>
        </a:prstGeom>
      </xdr:spPr>
    </xdr:pic>
    <xdr:clientData/>
  </xdr:twoCellAnchor>
  <xdr:twoCellAnchor editAs="oneCell">
    <xdr:from>
      <xdr:col>5</xdr:col>
      <xdr:colOff>219075</xdr:colOff>
      <xdr:row>40</xdr:row>
      <xdr:rowOff>180975</xdr:rowOff>
    </xdr:from>
    <xdr:to>
      <xdr:col>12</xdr:col>
      <xdr:colOff>276225</xdr:colOff>
      <xdr:row>54</xdr:row>
      <xdr:rowOff>180975</xdr:rowOff>
    </xdr:to>
    <xdr:pic>
      <xdr:nvPicPr>
        <xdr:cNvPr id="3" name="Picture 2">
          <a:extLst>
            <a:ext uri="{FF2B5EF4-FFF2-40B4-BE49-F238E27FC236}">
              <a16:creationId xmlns:a16="http://schemas.microsoft.com/office/drawing/2014/main" id="{7F728311-53D7-2C8D-D400-B1DD23E8FEF3}"/>
            </a:ext>
            <a:ext uri="{147F2762-F138-4A5C-976F-8EAC2B608ADB}">
              <a16:predDERef xmlns:a16="http://schemas.microsoft.com/office/drawing/2014/main" pred="{1390CA7D-0852-B64A-C8F5-B9F2782A6465}"/>
            </a:ext>
          </a:extLst>
        </xdr:cNvPr>
        <xdr:cNvPicPr>
          <a:picLocks noChangeAspect="1"/>
        </xdr:cNvPicPr>
      </xdr:nvPicPr>
      <xdr:blipFill>
        <a:blip xmlns:r="http://schemas.openxmlformats.org/officeDocument/2006/relationships" r:embed="rId2"/>
        <a:stretch>
          <a:fillRect/>
        </a:stretch>
      </xdr:blipFill>
      <xdr:spPr>
        <a:xfrm>
          <a:off x="6048375" y="11201400"/>
          <a:ext cx="4562475" cy="2667000"/>
        </a:xfrm>
        <a:prstGeom prst="rect">
          <a:avLst/>
        </a:prstGeom>
      </xdr:spPr>
    </xdr:pic>
    <xdr:clientData/>
  </xdr:twoCellAnchor>
  <xdr:twoCellAnchor editAs="oneCell">
    <xdr:from>
      <xdr:col>6</xdr:col>
      <xdr:colOff>390525</xdr:colOff>
      <xdr:row>69</xdr:row>
      <xdr:rowOff>0</xdr:rowOff>
    </xdr:from>
    <xdr:to>
      <xdr:col>15</xdr:col>
      <xdr:colOff>250794</xdr:colOff>
      <xdr:row>85</xdr:row>
      <xdr:rowOff>164870</xdr:rowOff>
    </xdr:to>
    <xdr:pic>
      <xdr:nvPicPr>
        <xdr:cNvPr id="4" name="Picture 3">
          <a:extLst>
            <a:ext uri="{FF2B5EF4-FFF2-40B4-BE49-F238E27FC236}">
              <a16:creationId xmlns:a16="http://schemas.microsoft.com/office/drawing/2014/main" id="{0DC2FD94-6EB8-46FD-BA64-2C26FDA290E4}"/>
            </a:ext>
            <a:ext uri="{147F2762-F138-4A5C-976F-8EAC2B608ADB}">
              <a16:predDERef xmlns:a16="http://schemas.microsoft.com/office/drawing/2014/main" pred="{7F728311-53D7-2C8D-D400-B1DD23E8FEF3}"/>
            </a:ext>
          </a:extLst>
        </xdr:cNvPr>
        <xdr:cNvPicPr>
          <a:picLocks noChangeAspect="1"/>
        </xdr:cNvPicPr>
      </xdr:nvPicPr>
      <xdr:blipFill>
        <a:blip xmlns:r="http://schemas.openxmlformats.org/officeDocument/2006/relationships" r:embed="rId3"/>
        <a:stretch>
          <a:fillRect/>
        </a:stretch>
      </xdr:blipFill>
      <xdr:spPr>
        <a:xfrm>
          <a:off x="6915150" y="16935450"/>
          <a:ext cx="5499069" cy="3212870"/>
        </a:xfrm>
        <a:prstGeom prst="rect">
          <a:avLst/>
        </a:prstGeom>
      </xdr:spPr>
    </xdr:pic>
    <xdr:clientData/>
  </xdr:twoCellAnchor>
  <xdr:twoCellAnchor editAs="oneCell">
    <xdr:from>
      <xdr:col>0</xdr:col>
      <xdr:colOff>1238250</xdr:colOff>
      <xdr:row>68</xdr:row>
      <xdr:rowOff>180975</xdr:rowOff>
    </xdr:from>
    <xdr:to>
      <xdr:col>6</xdr:col>
      <xdr:colOff>212694</xdr:colOff>
      <xdr:row>85</xdr:row>
      <xdr:rowOff>155345</xdr:rowOff>
    </xdr:to>
    <xdr:pic>
      <xdr:nvPicPr>
        <xdr:cNvPr id="5" name="Picture 4">
          <a:extLst>
            <a:ext uri="{FF2B5EF4-FFF2-40B4-BE49-F238E27FC236}">
              <a16:creationId xmlns:a16="http://schemas.microsoft.com/office/drawing/2014/main" id="{25F945C9-CF40-49E2-903B-97B180201846}"/>
            </a:ext>
            <a:ext uri="{147F2762-F138-4A5C-976F-8EAC2B608ADB}">
              <a16:predDERef xmlns:a16="http://schemas.microsoft.com/office/drawing/2014/main" pred="{0DC2FD94-6EB8-46FD-BA64-2C26FDA290E4}"/>
            </a:ext>
          </a:extLst>
        </xdr:cNvPr>
        <xdr:cNvPicPr>
          <a:picLocks noChangeAspect="1"/>
        </xdr:cNvPicPr>
      </xdr:nvPicPr>
      <xdr:blipFill>
        <a:blip xmlns:r="http://schemas.openxmlformats.org/officeDocument/2006/relationships" r:embed="rId4"/>
        <a:stretch>
          <a:fillRect/>
        </a:stretch>
      </xdr:blipFill>
      <xdr:spPr>
        <a:xfrm>
          <a:off x="1238250" y="16925925"/>
          <a:ext cx="5499069" cy="3212870"/>
        </a:xfrm>
        <a:prstGeom prst="rect">
          <a:avLst/>
        </a:prstGeom>
      </xdr:spPr>
    </xdr:pic>
    <xdr:clientData/>
  </xdr:twoCellAnchor>
  <xdr:twoCellAnchor editAs="oneCell">
    <xdr:from>
      <xdr:col>3</xdr:col>
      <xdr:colOff>514350</xdr:colOff>
      <xdr:row>87</xdr:row>
      <xdr:rowOff>9525</xdr:rowOff>
    </xdr:from>
    <xdr:to>
      <xdr:col>10</xdr:col>
      <xdr:colOff>117444</xdr:colOff>
      <xdr:row>103</xdr:row>
      <xdr:rowOff>174395</xdr:rowOff>
    </xdr:to>
    <xdr:pic>
      <xdr:nvPicPr>
        <xdr:cNvPr id="6" name="Picture 5">
          <a:extLst>
            <a:ext uri="{FF2B5EF4-FFF2-40B4-BE49-F238E27FC236}">
              <a16:creationId xmlns:a16="http://schemas.microsoft.com/office/drawing/2014/main" id="{F65A2D92-829A-443F-A713-23AFC817F164}"/>
            </a:ext>
            <a:ext uri="{147F2762-F138-4A5C-976F-8EAC2B608ADB}">
              <a16:predDERef xmlns:a16="http://schemas.microsoft.com/office/drawing/2014/main" pred="{25F945C9-CF40-49E2-903B-97B180201846}"/>
            </a:ext>
          </a:extLst>
        </xdr:cNvPr>
        <xdr:cNvPicPr>
          <a:picLocks noChangeAspect="1"/>
        </xdr:cNvPicPr>
      </xdr:nvPicPr>
      <xdr:blipFill>
        <a:blip xmlns:r="http://schemas.openxmlformats.org/officeDocument/2006/relationships" r:embed="rId5"/>
        <a:stretch>
          <a:fillRect/>
        </a:stretch>
      </xdr:blipFill>
      <xdr:spPr>
        <a:xfrm>
          <a:off x="3733800" y="20373975"/>
          <a:ext cx="5499069" cy="32128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1819275</xdr:colOff>
      <xdr:row>46</xdr:row>
      <xdr:rowOff>0</xdr:rowOff>
    </xdr:from>
    <xdr:to>
      <xdr:col>4</xdr:col>
      <xdr:colOff>352425</xdr:colOff>
      <xdr:row>60</xdr:row>
      <xdr:rowOff>0</xdr:rowOff>
    </xdr:to>
    <xdr:pic>
      <xdr:nvPicPr>
        <xdr:cNvPr id="2" name="Picture 1">
          <a:extLst>
            <a:ext uri="{FF2B5EF4-FFF2-40B4-BE49-F238E27FC236}">
              <a16:creationId xmlns:a16="http://schemas.microsoft.com/office/drawing/2014/main" id="{78B7ED28-02E6-92C9-71CA-D71AA8600F78}"/>
            </a:ext>
          </a:extLst>
        </xdr:cNvPr>
        <xdr:cNvPicPr>
          <a:picLocks noChangeAspect="1"/>
        </xdr:cNvPicPr>
      </xdr:nvPicPr>
      <xdr:blipFill>
        <a:blip xmlns:r="http://schemas.openxmlformats.org/officeDocument/2006/relationships" r:embed="rId1"/>
        <a:stretch>
          <a:fillRect/>
        </a:stretch>
      </xdr:blipFill>
      <xdr:spPr>
        <a:xfrm>
          <a:off x="1819275" y="13658850"/>
          <a:ext cx="4562475" cy="2667000"/>
        </a:xfrm>
        <a:prstGeom prst="rect">
          <a:avLst/>
        </a:prstGeom>
      </xdr:spPr>
    </xdr:pic>
    <xdr:clientData/>
  </xdr:twoCellAnchor>
  <xdr:twoCellAnchor editAs="oneCell">
    <xdr:from>
      <xdr:col>4</xdr:col>
      <xdr:colOff>257175</xdr:colOff>
      <xdr:row>46</xdr:row>
      <xdr:rowOff>19050</xdr:rowOff>
    </xdr:from>
    <xdr:to>
      <xdr:col>10</xdr:col>
      <xdr:colOff>466725</xdr:colOff>
      <xdr:row>60</xdr:row>
      <xdr:rowOff>19050</xdr:rowOff>
    </xdr:to>
    <xdr:pic>
      <xdr:nvPicPr>
        <xdr:cNvPr id="3" name="Picture 2">
          <a:extLst>
            <a:ext uri="{FF2B5EF4-FFF2-40B4-BE49-F238E27FC236}">
              <a16:creationId xmlns:a16="http://schemas.microsoft.com/office/drawing/2014/main" id="{3361BC98-DD4A-3CE9-2536-174B1E2571BF}"/>
            </a:ext>
            <a:ext uri="{147F2762-F138-4A5C-976F-8EAC2B608ADB}">
              <a16:predDERef xmlns:a16="http://schemas.microsoft.com/office/drawing/2014/main" pred="{78B7ED28-02E6-92C9-71CA-D71AA8600F78}"/>
            </a:ext>
          </a:extLst>
        </xdr:cNvPr>
        <xdr:cNvPicPr>
          <a:picLocks noChangeAspect="1"/>
        </xdr:cNvPicPr>
      </xdr:nvPicPr>
      <xdr:blipFill>
        <a:blip xmlns:r="http://schemas.openxmlformats.org/officeDocument/2006/relationships" r:embed="rId2"/>
        <a:stretch>
          <a:fillRect/>
        </a:stretch>
      </xdr:blipFill>
      <xdr:spPr>
        <a:xfrm>
          <a:off x="5800725" y="13677900"/>
          <a:ext cx="4562475" cy="2667000"/>
        </a:xfrm>
        <a:prstGeom prst="rect">
          <a:avLst/>
        </a:prstGeom>
      </xdr:spPr>
    </xdr:pic>
    <xdr:clientData/>
  </xdr:twoCellAnchor>
  <xdr:twoCellAnchor editAs="oneCell">
    <xdr:from>
      <xdr:col>1</xdr:col>
      <xdr:colOff>9525</xdr:colOff>
      <xdr:row>72</xdr:row>
      <xdr:rowOff>180975</xdr:rowOff>
    </xdr:from>
    <xdr:to>
      <xdr:col>5</xdr:col>
      <xdr:colOff>174594</xdr:colOff>
      <xdr:row>89</xdr:row>
      <xdr:rowOff>155345</xdr:rowOff>
    </xdr:to>
    <xdr:pic>
      <xdr:nvPicPr>
        <xdr:cNvPr id="4" name="Picture 3">
          <a:extLst>
            <a:ext uri="{FF2B5EF4-FFF2-40B4-BE49-F238E27FC236}">
              <a16:creationId xmlns:a16="http://schemas.microsoft.com/office/drawing/2014/main" id="{2303036B-B84E-4F4F-89C7-57A386A4BE67}"/>
            </a:ext>
            <a:ext uri="{147F2762-F138-4A5C-976F-8EAC2B608ADB}">
              <a16:predDERef xmlns:a16="http://schemas.microsoft.com/office/drawing/2014/main" pred="{3361BC98-DD4A-3CE9-2536-174B1E2571BF}"/>
            </a:ext>
          </a:extLst>
        </xdr:cNvPr>
        <xdr:cNvPicPr>
          <a:picLocks noChangeAspect="1"/>
        </xdr:cNvPicPr>
      </xdr:nvPicPr>
      <xdr:blipFill>
        <a:blip xmlns:r="http://schemas.openxmlformats.org/officeDocument/2006/relationships" r:embed="rId3"/>
        <a:stretch>
          <a:fillRect/>
        </a:stretch>
      </xdr:blipFill>
      <xdr:spPr>
        <a:xfrm>
          <a:off x="1847850" y="19183350"/>
          <a:ext cx="5499069" cy="3212870"/>
        </a:xfrm>
        <a:prstGeom prst="rect">
          <a:avLst/>
        </a:prstGeom>
      </xdr:spPr>
    </xdr:pic>
    <xdr:clientData/>
  </xdr:twoCellAnchor>
  <xdr:twoCellAnchor editAs="oneCell">
    <xdr:from>
      <xdr:col>6</xdr:col>
      <xdr:colOff>314325</xdr:colOff>
      <xdr:row>72</xdr:row>
      <xdr:rowOff>171450</xdr:rowOff>
    </xdr:from>
    <xdr:to>
      <xdr:col>15</xdr:col>
      <xdr:colOff>165069</xdr:colOff>
      <xdr:row>89</xdr:row>
      <xdr:rowOff>145820</xdr:rowOff>
    </xdr:to>
    <xdr:pic>
      <xdr:nvPicPr>
        <xdr:cNvPr id="5" name="Picture 4">
          <a:extLst>
            <a:ext uri="{FF2B5EF4-FFF2-40B4-BE49-F238E27FC236}">
              <a16:creationId xmlns:a16="http://schemas.microsoft.com/office/drawing/2014/main" id="{9088E3ED-C547-4F90-9C7D-022B55D7AEEC}"/>
            </a:ext>
            <a:ext uri="{147F2762-F138-4A5C-976F-8EAC2B608ADB}">
              <a16:predDERef xmlns:a16="http://schemas.microsoft.com/office/drawing/2014/main" pred="{2303036B-B84E-4F4F-89C7-57A386A4BE67}"/>
            </a:ext>
          </a:extLst>
        </xdr:cNvPr>
        <xdr:cNvPicPr>
          <a:picLocks noChangeAspect="1"/>
        </xdr:cNvPicPr>
      </xdr:nvPicPr>
      <xdr:blipFill>
        <a:blip xmlns:r="http://schemas.openxmlformats.org/officeDocument/2006/relationships" r:embed="rId4"/>
        <a:stretch>
          <a:fillRect/>
        </a:stretch>
      </xdr:blipFill>
      <xdr:spPr>
        <a:xfrm>
          <a:off x="7610475" y="19173825"/>
          <a:ext cx="5499069" cy="3212870"/>
        </a:xfrm>
        <a:prstGeom prst="rect">
          <a:avLst/>
        </a:prstGeom>
      </xdr:spPr>
    </xdr:pic>
    <xdr:clientData/>
  </xdr:twoCellAnchor>
  <xdr:twoCellAnchor editAs="oneCell">
    <xdr:from>
      <xdr:col>3</xdr:col>
      <xdr:colOff>619125</xdr:colOff>
      <xdr:row>90</xdr:row>
      <xdr:rowOff>95250</xdr:rowOff>
    </xdr:from>
    <xdr:to>
      <xdr:col>10</xdr:col>
      <xdr:colOff>298419</xdr:colOff>
      <xdr:row>107</xdr:row>
      <xdr:rowOff>69620</xdr:rowOff>
    </xdr:to>
    <xdr:pic>
      <xdr:nvPicPr>
        <xdr:cNvPr id="6" name="Picture 5">
          <a:extLst>
            <a:ext uri="{FF2B5EF4-FFF2-40B4-BE49-F238E27FC236}">
              <a16:creationId xmlns:a16="http://schemas.microsoft.com/office/drawing/2014/main" id="{0D2A77DD-F937-4FD9-BC4C-D82ACA74D987}"/>
            </a:ext>
            <a:ext uri="{147F2762-F138-4A5C-976F-8EAC2B608ADB}">
              <a16:predDERef xmlns:a16="http://schemas.microsoft.com/office/drawing/2014/main" pred="{9088E3ED-C547-4F90-9C7D-022B55D7AEEC}"/>
            </a:ext>
          </a:extLst>
        </xdr:cNvPr>
        <xdr:cNvPicPr>
          <a:picLocks noChangeAspect="1"/>
        </xdr:cNvPicPr>
      </xdr:nvPicPr>
      <xdr:blipFill>
        <a:blip xmlns:r="http://schemas.openxmlformats.org/officeDocument/2006/relationships" r:embed="rId5"/>
        <a:stretch>
          <a:fillRect/>
        </a:stretch>
      </xdr:blipFill>
      <xdr:spPr>
        <a:xfrm>
          <a:off x="4695825" y="22526625"/>
          <a:ext cx="5499069" cy="32128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49</xdr:row>
      <xdr:rowOff>76200</xdr:rowOff>
    </xdr:from>
    <xdr:to>
      <xdr:col>5</xdr:col>
      <xdr:colOff>707994</xdr:colOff>
      <xdr:row>66</xdr:row>
      <xdr:rowOff>50570</xdr:rowOff>
    </xdr:to>
    <xdr:pic>
      <xdr:nvPicPr>
        <xdr:cNvPr id="3" name="Picture 2">
          <a:extLst>
            <a:ext uri="{FF2B5EF4-FFF2-40B4-BE49-F238E27FC236}">
              <a16:creationId xmlns:a16="http://schemas.microsoft.com/office/drawing/2014/main" id="{01E6B53B-EFB0-9349-49CD-091595CDA846}"/>
            </a:ext>
          </a:extLst>
        </xdr:cNvPr>
        <xdr:cNvPicPr>
          <a:picLocks noChangeAspect="1"/>
        </xdr:cNvPicPr>
      </xdr:nvPicPr>
      <xdr:blipFill>
        <a:blip xmlns:r="http://schemas.openxmlformats.org/officeDocument/2006/relationships" r:embed="rId1"/>
        <a:stretch>
          <a:fillRect/>
        </a:stretch>
      </xdr:blipFill>
      <xdr:spPr>
        <a:xfrm>
          <a:off x="1581150" y="13401675"/>
          <a:ext cx="5499069" cy="3212870"/>
        </a:xfrm>
        <a:prstGeom prst="rect">
          <a:avLst/>
        </a:prstGeom>
      </xdr:spPr>
    </xdr:pic>
    <xdr:clientData/>
  </xdr:twoCellAnchor>
  <xdr:twoCellAnchor editAs="oneCell">
    <xdr:from>
      <xdr:col>6</xdr:col>
      <xdr:colOff>85725</xdr:colOff>
      <xdr:row>49</xdr:row>
      <xdr:rowOff>95250</xdr:rowOff>
    </xdr:from>
    <xdr:to>
      <xdr:col>14</xdr:col>
      <xdr:colOff>555594</xdr:colOff>
      <xdr:row>66</xdr:row>
      <xdr:rowOff>69620</xdr:rowOff>
    </xdr:to>
    <xdr:pic>
      <xdr:nvPicPr>
        <xdr:cNvPr id="4" name="Picture 3">
          <a:extLst>
            <a:ext uri="{FF2B5EF4-FFF2-40B4-BE49-F238E27FC236}">
              <a16:creationId xmlns:a16="http://schemas.microsoft.com/office/drawing/2014/main" id="{BD84868A-D04A-74B5-947F-A665FF74AEA1}"/>
            </a:ext>
            <a:ext uri="{147F2762-F138-4A5C-976F-8EAC2B608ADB}">
              <a16:predDERef xmlns:a16="http://schemas.microsoft.com/office/drawing/2014/main" pred="{01E6B53B-EFB0-9349-49CD-091595CDA846}"/>
            </a:ext>
          </a:extLst>
        </xdr:cNvPr>
        <xdr:cNvPicPr>
          <a:picLocks noChangeAspect="1"/>
        </xdr:cNvPicPr>
      </xdr:nvPicPr>
      <xdr:blipFill>
        <a:blip xmlns:r="http://schemas.openxmlformats.org/officeDocument/2006/relationships" r:embed="rId2"/>
        <a:stretch>
          <a:fillRect/>
        </a:stretch>
      </xdr:blipFill>
      <xdr:spPr>
        <a:xfrm>
          <a:off x="7305675" y="13420725"/>
          <a:ext cx="5499069" cy="3212870"/>
        </a:xfrm>
        <a:prstGeom prst="rect">
          <a:avLst/>
        </a:prstGeom>
      </xdr:spPr>
    </xdr:pic>
    <xdr:clientData/>
  </xdr:twoCellAnchor>
  <xdr:twoCellAnchor editAs="oneCell">
    <xdr:from>
      <xdr:col>3</xdr:col>
      <xdr:colOff>419100</xdr:colOff>
      <xdr:row>67</xdr:row>
      <xdr:rowOff>57150</xdr:rowOff>
    </xdr:from>
    <xdr:to>
      <xdr:col>9</xdr:col>
      <xdr:colOff>460344</xdr:colOff>
      <xdr:row>84</xdr:row>
      <xdr:rowOff>31520</xdr:rowOff>
    </xdr:to>
    <xdr:pic>
      <xdr:nvPicPr>
        <xdr:cNvPr id="5" name="Picture 4">
          <a:extLst>
            <a:ext uri="{FF2B5EF4-FFF2-40B4-BE49-F238E27FC236}">
              <a16:creationId xmlns:a16="http://schemas.microsoft.com/office/drawing/2014/main" id="{A6C9E72C-1188-FEA4-7E7A-F15EB5E5517D}"/>
            </a:ext>
            <a:ext uri="{147F2762-F138-4A5C-976F-8EAC2B608ADB}">
              <a16:predDERef xmlns:a16="http://schemas.microsoft.com/office/drawing/2014/main" pred="{BD84868A-D04A-74B5-947F-A665FF74AEA1}"/>
            </a:ext>
          </a:extLst>
        </xdr:cNvPr>
        <xdr:cNvPicPr>
          <a:picLocks noChangeAspect="1"/>
        </xdr:cNvPicPr>
      </xdr:nvPicPr>
      <xdr:blipFill>
        <a:blip xmlns:r="http://schemas.openxmlformats.org/officeDocument/2006/relationships" r:embed="rId3"/>
        <a:stretch>
          <a:fillRect/>
        </a:stretch>
      </xdr:blipFill>
      <xdr:spPr>
        <a:xfrm>
          <a:off x="4162425" y="16811625"/>
          <a:ext cx="5499069" cy="32128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77B82-D390-4398-B800-10357E7FAC87}">
  <dimension ref="B1:M34"/>
  <sheetViews>
    <sheetView topLeftCell="A2" workbookViewId="0">
      <selection activeCell="C13" sqref="C13"/>
    </sheetView>
  </sheetViews>
  <sheetFormatPr defaultColWidth="8.85546875" defaultRowHeight="15"/>
  <cols>
    <col min="2" max="2" width="24.42578125" customWidth="1"/>
    <col min="3" max="3" width="22" bestFit="1" customWidth="1"/>
    <col min="5" max="5" width="24.85546875" customWidth="1"/>
    <col min="6" max="6" width="10.42578125" customWidth="1"/>
    <col min="7" max="7" width="11.28515625" customWidth="1"/>
  </cols>
  <sheetData>
    <row r="1" spans="2:12" ht="78" customHeight="1">
      <c r="B1" s="685" t="s">
        <v>0</v>
      </c>
      <c r="C1" s="686"/>
      <c r="D1" s="686"/>
      <c r="E1" s="686"/>
      <c r="F1" s="686"/>
      <c r="G1" s="686"/>
      <c r="H1" s="686"/>
      <c r="I1" s="686"/>
      <c r="J1" s="686"/>
      <c r="K1" s="686"/>
      <c r="L1" s="687"/>
    </row>
    <row r="2" spans="2:12" ht="265.5" customHeight="1">
      <c r="B2" s="688" t="s">
        <v>1</v>
      </c>
      <c r="C2" s="689"/>
      <c r="D2" s="689"/>
      <c r="E2" s="689"/>
      <c r="F2" s="572"/>
      <c r="G2" s="690" t="s">
        <v>2</v>
      </c>
      <c r="H2" s="691"/>
      <c r="I2" s="691"/>
      <c r="J2" s="691"/>
      <c r="K2" s="691"/>
      <c r="L2" s="692"/>
    </row>
    <row r="3" spans="2:12" ht="111" customHeight="1">
      <c r="B3" s="693" t="s">
        <v>3</v>
      </c>
      <c r="C3" s="694"/>
      <c r="D3" s="694"/>
      <c r="E3" s="694"/>
      <c r="F3" s="694"/>
      <c r="G3" s="695" t="s">
        <v>4</v>
      </c>
      <c r="H3" s="696"/>
      <c r="I3" s="696"/>
      <c r="J3" s="696"/>
      <c r="K3" s="696"/>
      <c r="L3" s="697"/>
    </row>
    <row r="4" spans="2:12" ht="102.75" customHeight="1">
      <c r="B4" s="680" t="s">
        <v>5</v>
      </c>
      <c r="C4" s="681"/>
      <c r="D4" s="681"/>
      <c r="E4" s="681"/>
      <c r="F4" s="681"/>
      <c r="G4" s="682" t="s">
        <v>6</v>
      </c>
      <c r="H4" s="683"/>
      <c r="I4" s="683"/>
      <c r="J4" s="683"/>
      <c r="K4" s="683"/>
      <c r="L4" s="684"/>
    </row>
    <row r="5" spans="2:12" ht="72.75" customHeight="1">
      <c r="B5" s="701" t="s">
        <v>7</v>
      </c>
      <c r="C5" s="702"/>
      <c r="D5" s="702"/>
      <c r="E5" s="702"/>
      <c r="F5" s="702"/>
      <c r="G5" s="703" t="s">
        <v>8</v>
      </c>
      <c r="H5" s="704"/>
      <c r="I5" s="704"/>
      <c r="J5" s="704"/>
      <c r="K5" s="704"/>
      <c r="L5" s="705"/>
    </row>
    <row r="7" spans="2:12" ht="171" customHeight="1">
      <c r="B7" s="222" t="s">
        <v>9</v>
      </c>
      <c r="C7" s="706" t="s">
        <v>10</v>
      </c>
      <c r="D7" s="707"/>
      <c r="E7" s="707"/>
      <c r="F7" s="707"/>
      <c r="G7" s="707"/>
      <c r="H7" s="707"/>
      <c r="I7" s="707"/>
      <c r="J7" s="707"/>
      <c r="K7" s="707"/>
      <c r="L7" s="708"/>
    </row>
    <row r="10" spans="2:12" ht="32.1">
      <c r="B10" s="698" t="s">
        <v>11</v>
      </c>
      <c r="C10" s="622" t="s">
        <v>12</v>
      </c>
      <c r="D10" s="619" t="s">
        <v>13</v>
      </c>
      <c r="E10" s="621" t="s">
        <v>14</v>
      </c>
      <c r="F10" s="621" t="s">
        <v>15</v>
      </c>
      <c r="G10" s="620" t="s">
        <v>16</v>
      </c>
    </row>
    <row r="11" spans="2:12">
      <c r="B11" s="699"/>
      <c r="C11" s="618" t="s">
        <v>17</v>
      </c>
      <c r="D11" s="21" t="s">
        <v>18</v>
      </c>
      <c r="E11" s="21">
        <v>41.6</v>
      </c>
      <c r="F11" s="21" t="s">
        <v>19</v>
      </c>
      <c r="G11" s="199" t="s">
        <v>20</v>
      </c>
    </row>
    <row r="12" spans="2:12">
      <c r="B12" s="699"/>
      <c r="C12" s="580" t="s">
        <v>21</v>
      </c>
      <c r="D12" s="44" t="s">
        <v>22</v>
      </c>
      <c r="E12" s="31">
        <v>41.1</v>
      </c>
      <c r="F12" s="31" t="s">
        <v>23</v>
      </c>
      <c r="G12" s="34" t="s">
        <v>24</v>
      </c>
    </row>
    <row r="13" spans="2:12">
      <c r="B13" s="699"/>
      <c r="C13" s="580" t="s">
        <v>25</v>
      </c>
      <c r="D13" s="31" t="s">
        <v>26</v>
      </c>
      <c r="E13" s="31">
        <v>39.700000000000003</v>
      </c>
      <c r="F13" s="31" t="s">
        <v>27</v>
      </c>
      <c r="G13" s="210"/>
    </row>
    <row r="14" spans="2:12">
      <c r="B14" s="699"/>
      <c r="C14" s="624" t="s">
        <v>28</v>
      </c>
      <c r="D14" s="372" t="s">
        <v>29</v>
      </c>
      <c r="E14" s="372">
        <v>48</v>
      </c>
      <c r="F14" s="372" t="s">
        <v>30</v>
      </c>
      <c r="G14" s="643"/>
    </row>
    <row r="15" spans="2:12">
      <c r="B15" s="699"/>
      <c r="C15" s="623" t="s">
        <v>31</v>
      </c>
      <c r="D15" s="40" t="s">
        <v>32</v>
      </c>
      <c r="E15" s="40">
        <v>40.5</v>
      </c>
      <c r="F15" s="40" t="s">
        <v>24</v>
      </c>
      <c r="G15" s="225"/>
    </row>
    <row r="16" spans="2:12">
      <c r="B16" s="699"/>
      <c r="C16" s="618" t="s">
        <v>33</v>
      </c>
      <c r="D16" s="21" t="s">
        <v>34</v>
      </c>
      <c r="E16" s="21">
        <v>39.799999999999997</v>
      </c>
      <c r="F16" s="21" t="s">
        <v>35</v>
      </c>
      <c r="G16" s="663" t="s">
        <v>36</v>
      </c>
    </row>
    <row r="17" spans="2:13">
      <c r="B17" s="700"/>
      <c r="C17" s="623" t="s">
        <v>37</v>
      </c>
      <c r="D17" s="40" t="s">
        <v>38</v>
      </c>
      <c r="E17" s="40">
        <v>42.2</v>
      </c>
      <c r="F17" s="40" t="s">
        <v>39</v>
      </c>
      <c r="G17" s="43" t="s">
        <v>40</v>
      </c>
    </row>
    <row r="24" spans="2:13" ht="155.25" customHeight="1">
      <c r="B24" s="222" t="s">
        <v>41</v>
      </c>
      <c r="C24" s="709" t="s">
        <v>42</v>
      </c>
      <c r="D24" s="710"/>
      <c r="E24" s="710"/>
      <c r="F24" s="710"/>
      <c r="G24" s="710"/>
      <c r="H24" s="710"/>
      <c r="I24" s="710"/>
      <c r="J24" s="710"/>
      <c r="K24" s="710"/>
      <c r="L24" s="710"/>
      <c r="M24" s="711"/>
    </row>
    <row r="27" spans="2:13" ht="32.1">
      <c r="B27" s="698" t="s">
        <v>43</v>
      </c>
      <c r="C27" s="622" t="s">
        <v>12</v>
      </c>
      <c r="D27" s="619" t="s">
        <v>13</v>
      </c>
      <c r="E27" s="621" t="s">
        <v>14</v>
      </c>
      <c r="F27" s="621" t="s">
        <v>15</v>
      </c>
      <c r="G27" s="620" t="s">
        <v>16</v>
      </c>
    </row>
    <row r="28" spans="2:13" ht="15" customHeight="1">
      <c r="B28" s="699"/>
      <c r="C28" s="618" t="s">
        <v>17</v>
      </c>
      <c r="D28" s="21" t="s">
        <v>44</v>
      </c>
      <c r="E28" s="21">
        <v>46.7</v>
      </c>
      <c r="F28" s="21" t="s">
        <v>45</v>
      </c>
      <c r="G28" s="199" t="s">
        <v>24</v>
      </c>
    </row>
    <row r="29" spans="2:13" ht="15" customHeight="1">
      <c r="B29" s="699"/>
      <c r="C29" s="580" t="s">
        <v>21</v>
      </c>
      <c r="D29" s="31" t="s">
        <v>46</v>
      </c>
      <c r="E29" s="31">
        <v>47.6</v>
      </c>
      <c r="F29" s="31" t="s">
        <v>47</v>
      </c>
      <c r="G29" s="34" t="s">
        <v>30</v>
      </c>
    </row>
    <row r="30" spans="2:13" ht="15" customHeight="1">
      <c r="B30" s="699"/>
      <c r="C30" s="580" t="s">
        <v>25</v>
      </c>
      <c r="D30" s="31" t="s">
        <v>48</v>
      </c>
      <c r="E30" s="31">
        <v>46</v>
      </c>
      <c r="F30" s="31" t="s">
        <v>49</v>
      </c>
      <c r="G30" s="210"/>
    </row>
    <row r="31" spans="2:13" ht="15" customHeight="1">
      <c r="B31" s="699"/>
      <c r="C31" s="624" t="s">
        <v>28</v>
      </c>
      <c r="D31" s="372" t="s">
        <v>50</v>
      </c>
      <c r="E31" s="372">
        <v>49</v>
      </c>
      <c r="F31" s="372" t="s">
        <v>30</v>
      </c>
      <c r="G31" s="643"/>
    </row>
    <row r="32" spans="2:13" ht="15" customHeight="1">
      <c r="B32" s="699"/>
      <c r="C32" s="623" t="s">
        <v>31</v>
      </c>
      <c r="D32" s="40" t="s">
        <v>50</v>
      </c>
      <c r="E32" s="40">
        <v>50</v>
      </c>
      <c r="F32" s="40" t="s">
        <v>30</v>
      </c>
      <c r="G32" s="225"/>
    </row>
    <row r="33" spans="2:7" ht="15" customHeight="1">
      <c r="B33" s="699"/>
      <c r="C33" s="618" t="s">
        <v>33</v>
      </c>
      <c r="D33" s="21" t="s">
        <v>50</v>
      </c>
      <c r="E33" s="21">
        <v>51</v>
      </c>
      <c r="F33" s="21" t="s">
        <v>30</v>
      </c>
      <c r="G33" s="646"/>
    </row>
    <row r="34" spans="2:7" ht="15" customHeight="1">
      <c r="B34" s="700"/>
      <c r="C34" s="623" t="s">
        <v>37</v>
      </c>
      <c r="D34" s="40" t="s">
        <v>51</v>
      </c>
      <c r="E34" s="40">
        <v>46.9</v>
      </c>
      <c r="F34" s="40" t="s">
        <v>52</v>
      </c>
      <c r="G34" s="43" t="s">
        <v>53</v>
      </c>
    </row>
  </sheetData>
  <mergeCells count="13">
    <mergeCell ref="B27:B34"/>
    <mergeCell ref="B10:B17"/>
    <mergeCell ref="B5:F5"/>
    <mergeCell ref="G5:L5"/>
    <mergeCell ref="C7:L7"/>
    <mergeCell ref="C24:M24"/>
    <mergeCell ref="B4:F4"/>
    <mergeCell ref="G4:L4"/>
    <mergeCell ref="B1:L1"/>
    <mergeCell ref="B2:E2"/>
    <mergeCell ref="G2:L2"/>
    <mergeCell ref="B3:F3"/>
    <mergeCell ref="G3:L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9D74D-5173-4971-9FEA-16A6263BCE2D}">
  <sheetPr>
    <pageSetUpPr fitToPage="1"/>
  </sheetPr>
  <dimension ref="A1:Y38"/>
  <sheetViews>
    <sheetView tabSelected="1" topLeftCell="A31" workbookViewId="0">
      <selection activeCell="M31" sqref="M31"/>
    </sheetView>
  </sheetViews>
  <sheetFormatPr defaultColWidth="8.85546875" defaultRowHeight="15"/>
  <cols>
    <col min="1" max="1" width="20.42578125" customWidth="1"/>
    <col min="2" max="2" width="13.42578125" customWidth="1"/>
    <col min="3" max="3" width="19" customWidth="1"/>
    <col min="4" max="4" width="22" bestFit="1" customWidth="1"/>
    <col min="5" max="5" width="16.42578125" customWidth="1"/>
    <col min="6" max="6" width="12.85546875" customWidth="1"/>
    <col min="7" max="7" width="10.140625" customWidth="1"/>
    <col min="8" max="8" width="10.42578125" customWidth="1"/>
  </cols>
  <sheetData>
    <row r="1" spans="1:25" ht="33">
      <c r="A1" s="740" t="s">
        <v>346</v>
      </c>
      <c r="B1" s="741"/>
      <c r="C1" s="741"/>
      <c r="D1" s="741"/>
      <c r="E1" s="741"/>
      <c r="F1" s="741"/>
      <c r="G1" s="741"/>
      <c r="H1" s="741"/>
      <c r="I1" s="741"/>
      <c r="J1" s="741"/>
      <c r="K1" s="741"/>
      <c r="L1" s="741"/>
      <c r="M1" s="741"/>
      <c r="N1" s="741"/>
      <c r="O1" s="741"/>
      <c r="P1" s="741"/>
      <c r="Q1" s="741"/>
      <c r="R1" s="741"/>
      <c r="S1" s="741"/>
      <c r="T1" s="741"/>
      <c r="U1" s="741"/>
      <c r="V1" s="741"/>
      <c r="W1" s="741"/>
      <c r="X1" s="741"/>
      <c r="Y1" s="742"/>
    </row>
    <row r="3" spans="1:25" ht="159.75" customHeight="1">
      <c r="A3" s="232" t="s">
        <v>226</v>
      </c>
      <c r="B3" s="780" t="s">
        <v>347</v>
      </c>
      <c r="C3" s="781"/>
      <c r="D3" s="781"/>
      <c r="E3" s="781"/>
      <c r="F3" s="781"/>
      <c r="G3" s="781"/>
      <c r="H3" s="781"/>
      <c r="I3" s="781"/>
      <c r="J3" s="781"/>
      <c r="K3" s="781"/>
      <c r="L3" s="781"/>
      <c r="M3" s="781"/>
      <c r="N3" s="782"/>
    </row>
    <row r="5" spans="1:25" ht="18.95">
      <c r="A5" s="837" t="s">
        <v>56</v>
      </c>
      <c r="B5" s="838"/>
      <c r="C5" s="838"/>
      <c r="D5" s="854"/>
      <c r="E5" s="591"/>
      <c r="F5" s="817" t="s">
        <v>57</v>
      </c>
      <c r="G5" s="785" t="s">
        <v>58</v>
      </c>
      <c r="H5" s="819"/>
      <c r="I5" s="787"/>
      <c r="J5" s="793" t="s">
        <v>59</v>
      </c>
      <c r="K5" s="793"/>
      <c r="L5" s="793"/>
      <c r="M5" s="793"/>
      <c r="N5" s="794"/>
      <c r="O5" s="766" t="s">
        <v>60</v>
      </c>
      <c r="P5" s="767"/>
      <c r="Q5" s="767"/>
      <c r="R5" s="767"/>
      <c r="S5" s="768"/>
      <c r="T5" s="777" t="s">
        <v>61</v>
      </c>
      <c r="U5" s="778"/>
      <c r="V5" s="778"/>
      <c r="W5" s="778"/>
      <c r="X5" s="779"/>
    </row>
    <row r="6" spans="1:25" ht="15" customHeight="1">
      <c r="A6" s="839"/>
      <c r="B6" s="840"/>
      <c r="C6" s="840"/>
      <c r="D6" s="855"/>
      <c r="E6" s="592"/>
      <c r="F6" s="818"/>
      <c r="G6" s="234" t="s">
        <v>63</v>
      </c>
      <c r="H6" s="4" t="s">
        <v>64</v>
      </c>
      <c r="I6" s="235" t="s">
        <v>65</v>
      </c>
      <c r="J6" s="10">
        <v>1</v>
      </c>
      <c r="K6" s="11">
        <v>2</v>
      </c>
      <c r="L6" s="11">
        <v>3</v>
      </c>
      <c r="M6" s="11">
        <v>4</v>
      </c>
      <c r="N6" s="188">
        <v>5</v>
      </c>
      <c r="O6" s="10">
        <v>6</v>
      </c>
      <c r="P6" s="11">
        <v>7</v>
      </c>
      <c r="Q6" s="11">
        <v>8</v>
      </c>
      <c r="R6" s="11">
        <v>9</v>
      </c>
      <c r="S6" s="12">
        <v>10</v>
      </c>
      <c r="T6" s="189">
        <v>11</v>
      </c>
      <c r="U6" s="11">
        <v>12</v>
      </c>
      <c r="V6" s="11">
        <v>13</v>
      </c>
      <c r="W6" s="11">
        <v>14</v>
      </c>
      <c r="X6" s="12">
        <v>15</v>
      </c>
    </row>
    <row r="7" spans="1:25" ht="15" customHeight="1">
      <c r="A7" s="839"/>
      <c r="B7" s="840"/>
      <c r="C7" s="840"/>
      <c r="D7" s="840"/>
      <c r="E7" s="593" t="s">
        <v>67</v>
      </c>
      <c r="F7" s="112">
        <v>42</v>
      </c>
      <c r="G7" s="90">
        <v>14.5</v>
      </c>
      <c r="H7" s="90">
        <v>12.5</v>
      </c>
      <c r="I7" s="91">
        <v>15</v>
      </c>
      <c r="J7" s="90">
        <v>3</v>
      </c>
      <c r="K7" s="90">
        <v>3</v>
      </c>
      <c r="L7" s="90">
        <v>3</v>
      </c>
      <c r="M7" s="90">
        <v>2.5</v>
      </c>
      <c r="N7" s="90">
        <v>3</v>
      </c>
      <c r="O7" s="90">
        <v>3</v>
      </c>
      <c r="P7" s="90">
        <v>2</v>
      </c>
      <c r="Q7" s="90">
        <v>2</v>
      </c>
      <c r="R7" s="90">
        <v>3</v>
      </c>
      <c r="S7" s="90">
        <v>2.5</v>
      </c>
      <c r="T7" s="90">
        <v>3</v>
      </c>
      <c r="U7" s="90">
        <v>3</v>
      </c>
      <c r="V7" s="90">
        <v>3</v>
      </c>
      <c r="W7" s="90">
        <v>3</v>
      </c>
      <c r="X7" s="90">
        <v>3</v>
      </c>
    </row>
    <row r="8" spans="1:25" ht="15" customHeight="1">
      <c r="A8" s="839"/>
      <c r="B8" s="840"/>
      <c r="C8" s="840"/>
      <c r="D8" s="855"/>
      <c r="E8" s="334" t="s">
        <v>68</v>
      </c>
      <c r="F8" s="27">
        <v>40.6</v>
      </c>
      <c r="G8" s="27">
        <v>13.8</v>
      </c>
      <c r="H8" s="27">
        <v>13.4</v>
      </c>
      <c r="I8" s="28">
        <v>13.4</v>
      </c>
      <c r="J8" s="30">
        <v>2.8</v>
      </c>
      <c r="K8" s="31">
        <v>2.7</v>
      </c>
      <c r="L8" s="31">
        <v>2.8</v>
      </c>
      <c r="M8" s="31">
        <v>2.7</v>
      </c>
      <c r="N8" s="34">
        <v>2.9</v>
      </c>
      <c r="O8" s="30">
        <v>3</v>
      </c>
      <c r="P8" s="31">
        <v>2.9</v>
      </c>
      <c r="Q8" s="31">
        <v>2.7</v>
      </c>
      <c r="R8" s="31">
        <v>2.6</v>
      </c>
      <c r="S8" s="34">
        <v>2.2999999999999998</v>
      </c>
      <c r="T8" s="30">
        <v>2.7</v>
      </c>
      <c r="U8" s="31">
        <v>3</v>
      </c>
      <c r="V8" s="31">
        <v>2.5</v>
      </c>
      <c r="W8" s="31">
        <v>2.5</v>
      </c>
      <c r="X8" s="34">
        <v>2.7</v>
      </c>
    </row>
    <row r="9" spans="1:25" ht="15" customHeight="1">
      <c r="A9" s="841"/>
      <c r="B9" s="842"/>
      <c r="C9" s="842"/>
      <c r="D9" s="856"/>
      <c r="E9" s="334" t="s">
        <v>69</v>
      </c>
      <c r="F9" s="36">
        <v>44.9</v>
      </c>
      <c r="G9" s="36">
        <v>15</v>
      </c>
      <c r="H9" s="36">
        <v>14.7</v>
      </c>
      <c r="I9" s="37">
        <v>15.1</v>
      </c>
      <c r="J9" s="39">
        <v>3</v>
      </c>
      <c r="K9" s="40">
        <v>3</v>
      </c>
      <c r="L9" s="40">
        <v>3.1</v>
      </c>
      <c r="M9" s="40">
        <v>2.9</v>
      </c>
      <c r="N9" s="43">
        <v>3</v>
      </c>
      <c r="O9" s="39">
        <v>3</v>
      </c>
      <c r="P9" s="40">
        <v>3</v>
      </c>
      <c r="Q9" s="40">
        <v>3</v>
      </c>
      <c r="R9" s="40">
        <v>2.9</v>
      </c>
      <c r="S9" s="43">
        <v>2.8</v>
      </c>
      <c r="T9" s="39">
        <v>3</v>
      </c>
      <c r="U9" s="40">
        <v>3.3</v>
      </c>
      <c r="V9" s="40">
        <v>2.9</v>
      </c>
      <c r="W9" s="40">
        <v>2.9</v>
      </c>
      <c r="X9" s="43">
        <v>3</v>
      </c>
    </row>
    <row r="11" spans="1:25" ht="83.25" customHeight="1">
      <c r="A11" s="45" t="s">
        <v>70</v>
      </c>
      <c r="B11" s="47"/>
      <c r="C11" s="244" t="s">
        <v>71</v>
      </c>
      <c r="D11" s="48"/>
      <c r="E11" s="49"/>
      <c r="F11" s="774" t="s">
        <v>72</v>
      </c>
      <c r="G11" s="775"/>
      <c r="H11" s="776"/>
      <c r="I11" s="50"/>
      <c r="J11" s="51"/>
      <c r="K11" s="774" t="s">
        <v>73</v>
      </c>
      <c r="L11" s="775"/>
      <c r="M11" s="776"/>
      <c r="N11" s="50"/>
      <c r="O11" s="52"/>
      <c r="P11" s="774" t="s">
        <v>74</v>
      </c>
      <c r="Q11" s="775"/>
      <c r="R11" s="776"/>
      <c r="S11" s="50"/>
      <c r="T11" s="53"/>
      <c r="U11" s="774" t="s">
        <v>75</v>
      </c>
      <c r="V11" s="775"/>
      <c r="W11" s="776"/>
    </row>
    <row r="13" spans="1:25" ht="18.75" customHeight="1">
      <c r="A13" s="807" t="s">
        <v>228</v>
      </c>
      <c r="B13" s="724" t="s">
        <v>76</v>
      </c>
      <c r="C13" s="822" t="s">
        <v>77</v>
      </c>
      <c r="D13" s="850" t="s">
        <v>78</v>
      </c>
      <c r="E13" s="852" t="s">
        <v>12</v>
      </c>
      <c r="F13" s="822" t="s">
        <v>57</v>
      </c>
      <c r="G13" s="804" t="s">
        <v>58</v>
      </c>
      <c r="H13" s="805"/>
      <c r="I13" s="806"/>
      <c r="J13" s="764" t="s">
        <v>59</v>
      </c>
      <c r="K13" s="764"/>
      <c r="L13" s="764"/>
      <c r="M13" s="764"/>
      <c r="N13" s="765"/>
      <c r="O13" s="767" t="s">
        <v>60</v>
      </c>
      <c r="P13" s="767"/>
      <c r="Q13" s="767"/>
      <c r="R13" s="767"/>
      <c r="S13" s="768"/>
      <c r="T13" s="777" t="s">
        <v>61</v>
      </c>
      <c r="U13" s="778"/>
      <c r="V13" s="778"/>
      <c r="W13" s="778"/>
      <c r="X13" s="779"/>
    </row>
    <row r="14" spans="1:25" ht="15" customHeight="1">
      <c r="A14" s="808"/>
      <c r="B14" s="810"/>
      <c r="C14" s="823"/>
      <c r="D14" s="851"/>
      <c r="E14" s="853"/>
      <c r="F14" s="810"/>
      <c r="G14" s="245" t="s">
        <v>63</v>
      </c>
      <c r="H14" s="246" t="s">
        <v>64</v>
      </c>
      <c r="I14" s="247" t="s">
        <v>65</v>
      </c>
      <c r="J14" s="248">
        <v>1</v>
      </c>
      <c r="K14" s="249">
        <v>2</v>
      </c>
      <c r="L14" s="249">
        <v>3</v>
      </c>
      <c r="M14" s="249">
        <v>4</v>
      </c>
      <c r="N14" s="250">
        <v>5</v>
      </c>
      <c r="O14" s="251">
        <v>6</v>
      </c>
      <c r="P14" s="252">
        <v>7</v>
      </c>
      <c r="Q14" s="252">
        <v>8</v>
      </c>
      <c r="R14" s="252">
        <v>9</v>
      </c>
      <c r="S14" s="253">
        <v>10</v>
      </c>
      <c r="T14" s="254">
        <v>11</v>
      </c>
      <c r="U14" s="255">
        <v>12</v>
      </c>
      <c r="V14" s="255">
        <v>13</v>
      </c>
      <c r="W14" s="255">
        <v>14</v>
      </c>
      <c r="X14" s="256">
        <v>15</v>
      </c>
    </row>
    <row r="15" spans="1:25" ht="15" customHeight="1">
      <c r="A15" s="809"/>
      <c r="B15" s="476">
        <v>44665</v>
      </c>
      <c r="C15" s="380" t="s">
        <v>348</v>
      </c>
      <c r="D15" s="602" t="s">
        <v>80</v>
      </c>
      <c r="E15" s="602" t="s">
        <v>17</v>
      </c>
      <c r="F15" s="112">
        <v>42</v>
      </c>
      <c r="G15" s="90">
        <v>14.5</v>
      </c>
      <c r="H15" s="90">
        <v>12.5</v>
      </c>
      <c r="I15" s="91">
        <v>15</v>
      </c>
      <c r="J15" s="90">
        <v>3</v>
      </c>
      <c r="K15" s="90">
        <v>3</v>
      </c>
      <c r="L15" s="90">
        <v>3</v>
      </c>
      <c r="M15" s="160">
        <v>2.5</v>
      </c>
      <c r="N15" s="90">
        <v>3</v>
      </c>
      <c r="O15" s="90">
        <v>3</v>
      </c>
      <c r="P15" s="160">
        <v>2</v>
      </c>
      <c r="Q15" s="160">
        <v>2</v>
      </c>
      <c r="R15" s="90">
        <v>3</v>
      </c>
      <c r="S15" s="160">
        <v>2.5</v>
      </c>
      <c r="T15" s="90">
        <v>3</v>
      </c>
      <c r="U15" s="90">
        <v>3</v>
      </c>
      <c r="V15" s="90">
        <v>3</v>
      </c>
      <c r="W15" s="90">
        <v>3</v>
      </c>
      <c r="X15" s="90">
        <v>3</v>
      </c>
    </row>
    <row r="16" spans="1:25" ht="15" customHeight="1">
      <c r="A16" s="458"/>
    </row>
    <row r="17" spans="1:24" ht="15" customHeight="1">
      <c r="A17" s="458"/>
      <c r="F17" s="745" t="s">
        <v>349</v>
      </c>
      <c r="G17" s="746"/>
      <c r="H17" s="759"/>
      <c r="I17" s="791" t="s">
        <v>160</v>
      </c>
      <c r="J17" s="793" t="s">
        <v>59</v>
      </c>
      <c r="K17" s="793"/>
      <c r="L17" s="793"/>
      <c r="M17" s="793"/>
      <c r="N17" s="794"/>
      <c r="O17" s="766" t="s">
        <v>60</v>
      </c>
      <c r="P17" s="767"/>
      <c r="Q17" s="767"/>
      <c r="R17" s="767"/>
      <c r="S17" s="768"/>
      <c r="T17" s="777" t="s">
        <v>61</v>
      </c>
      <c r="U17" s="778"/>
      <c r="V17" s="778"/>
      <c r="W17" s="778"/>
      <c r="X17" s="779"/>
    </row>
    <row r="18" spans="1:24" ht="15" customHeight="1">
      <c r="A18" s="458"/>
      <c r="F18" s="747"/>
      <c r="G18" s="748"/>
      <c r="H18" s="760"/>
      <c r="I18" s="792"/>
      <c r="J18" s="10">
        <v>1</v>
      </c>
      <c r="K18" s="11">
        <v>2</v>
      </c>
      <c r="L18" s="11">
        <v>3</v>
      </c>
      <c r="M18" s="11">
        <v>4</v>
      </c>
      <c r="N18" s="188">
        <v>5</v>
      </c>
      <c r="O18" s="10">
        <v>6</v>
      </c>
      <c r="P18" s="11">
        <v>7</v>
      </c>
      <c r="Q18" s="11">
        <v>8</v>
      </c>
      <c r="R18" s="11">
        <v>9</v>
      </c>
      <c r="S18" s="12">
        <v>10</v>
      </c>
      <c r="T18" s="189">
        <v>11</v>
      </c>
      <c r="U18" s="11">
        <v>12</v>
      </c>
      <c r="V18" s="11">
        <v>13</v>
      </c>
      <c r="W18" s="11">
        <v>14</v>
      </c>
      <c r="X18" s="12">
        <v>15</v>
      </c>
    </row>
    <row r="19" spans="1:24" ht="15" customHeight="1">
      <c r="A19" s="458"/>
      <c r="F19" s="747"/>
      <c r="G19" s="748"/>
      <c r="H19" s="760"/>
      <c r="I19" s="385" t="s">
        <v>161</v>
      </c>
      <c r="J19" s="387"/>
      <c r="K19" s="197"/>
      <c r="L19" s="197"/>
      <c r="M19" s="197"/>
      <c r="N19" s="386"/>
      <c r="O19" s="223"/>
      <c r="P19" s="197"/>
      <c r="Q19" s="197"/>
      <c r="R19" s="197"/>
      <c r="S19" s="224"/>
      <c r="T19" s="387"/>
      <c r="U19" s="197"/>
      <c r="V19" s="197"/>
      <c r="W19" s="197"/>
      <c r="X19" s="224"/>
    </row>
    <row r="20" spans="1:24" ht="15" customHeight="1">
      <c r="A20" s="458"/>
      <c r="F20" s="747"/>
      <c r="G20" s="748"/>
      <c r="H20" s="760"/>
      <c r="I20" s="477" t="s">
        <v>162</v>
      </c>
      <c r="J20" s="211"/>
      <c r="K20" s="208"/>
      <c r="L20" s="208"/>
      <c r="M20" s="202">
        <v>1</v>
      </c>
      <c r="N20" s="207"/>
      <c r="O20" s="204"/>
      <c r="P20" s="31">
        <v>1</v>
      </c>
      <c r="Q20" s="31">
        <v>1</v>
      </c>
      <c r="R20" s="208"/>
      <c r="S20" s="34">
        <v>1</v>
      </c>
      <c r="T20" s="211"/>
      <c r="U20" s="208"/>
      <c r="V20" s="208"/>
      <c r="W20" s="208"/>
      <c r="X20" s="210"/>
    </row>
    <row r="21" spans="1:24" ht="15" customHeight="1">
      <c r="A21" s="458"/>
      <c r="F21" s="747"/>
      <c r="G21" s="748"/>
      <c r="H21" s="760"/>
      <c r="I21" s="29" t="s">
        <v>163</v>
      </c>
      <c r="J21" s="30">
        <v>1</v>
      </c>
      <c r="K21" s="31">
        <v>1</v>
      </c>
      <c r="L21" s="31">
        <v>1</v>
      </c>
      <c r="M21" s="208"/>
      <c r="N21" s="32">
        <v>1</v>
      </c>
      <c r="O21" s="33">
        <v>1</v>
      </c>
      <c r="P21" s="208"/>
      <c r="Q21" s="208"/>
      <c r="R21" s="31">
        <v>1</v>
      </c>
      <c r="S21" s="210"/>
      <c r="T21" s="30">
        <v>1</v>
      </c>
      <c r="U21" s="31">
        <v>1</v>
      </c>
      <c r="V21" s="31">
        <v>1</v>
      </c>
      <c r="W21" s="31">
        <v>1</v>
      </c>
      <c r="X21" s="34">
        <v>1</v>
      </c>
    </row>
    <row r="22" spans="1:24" ht="15" customHeight="1">
      <c r="A22" s="458"/>
      <c r="F22" s="747"/>
      <c r="G22" s="748"/>
      <c r="H22" s="760"/>
      <c r="I22" s="29" t="s">
        <v>164</v>
      </c>
      <c r="J22" s="211"/>
      <c r="K22" s="208"/>
      <c r="L22" s="208"/>
      <c r="M22" s="208"/>
      <c r="N22" s="207"/>
      <c r="O22" s="204"/>
      <c r="P22" s="208"/>
      <c r="Q22" s="208"/>
      <c r="R22" s="208"/>
      <c r="S22" s="210"/>
      <c r="T22" s="211"/>
      <c r="U22" s="208"/>
      <c r="V22" s="208"/>
      <c r="W22" s="208"/>
      <c r="X22" s="210"/>
    </row>
    <row r="23" spans="1:24">
      <c r="F23" s="747"/>
      <c r="G23" s="748"/>
      <c r="H23" s="760"/>
      <c r="I23" s="29" t="s">
        <v>165</v>
      </c>
      <c r="J23" s="211"/>
      <c r="K23" s="208"/>
      <c r="L23" s="208"/>
      <c r="M23" s="208"/>
      <c r="N23" s="207"/>
      <c r="O23" s="204"/>
      <c r="P23" s="208"/>
      <c r="Q23" s="208"/>
      <c r="R23" s="208"/>
      <c r="S23" s="210"/>
      <c r="T23" s="211"/>
      <c r="U23" s="208"/>
      <c r="V23" s="208"/>
      <c r="W23" s="208"/>
      <c r="X23" s="210"/>
    </row>
    <row r="24" spans="1:24">
      <c r="F24" s="747"/>
      <c r="G24" s="748"/>
      <c r="H24" s="760"/>
      <c r="I24" s="389" t="s">
        <v>166</v>
      </c>
      <c r="J24" s="211"/>
      <c r="K24" s="208"/>
      <c r="L24" s="208"/>
      <c r="M24" s="208"/>
      <c r="N24" s="207"/>
      <c r="O24" s="204"/>
      <c r="P24" s="208"/>
      <c r="Q24" s="208"/>
      <c r="R24" s="208"/>
      <c r="S24" s="210"/>
      <c r="T24" s="211"/>
      <c r="U24" s="208"/>
      <c r="V24" s="208"/>
      <c r="W24" s="208"/>
      <c r="X24" s="210"/>
    </row>
    <row r="25" spans="1:24">
      <c r="F25" s="747"/>
      <c r="G25" s="748"/>
      <c r="H25" s="760"/>
      <c r="I25" s="389" t="s">
        <v>167</v>
      </c>
      <c r="J25" s="211"/>
      <c r="K25" s="208"/>
      <c r="L25" s="208"/>
      <c r="M25" s="208"/>
      <c r="N25" s="207"/>
      <c r="O25" s="204"/>
      <c r="P25" s="208"/>
      <c r="Q25" s="208"/>
      <c r="R25" s="208"/>
      <c r="S25" s="210"/>
      <c r="T25" s="211"/>
      <c r="U25" s="208"/>
      <c r="V25" s="208"/>
      <c r="W25" s="208"/>
      <c r="X25" s="210"/>
    </row>
    <row r="26" spans="1:24">
      <c r="F26" s="747"/>
      <c r="G26" s="748"/>
      <c r="H26" s="760"/>
      <c r="I26" s="389" t="s">
        <v>168</v>
      </c>
      <c r="J26" s="211"/>
      <c r="K26" s="208"/>
      <c r="L26" s="208"/>
      <c r="M26" s="208"/>
      <c r="N26" s="207"/>
      <c r="O26" s="204"/>
      <c r="P26" s="208"/>
      <c r="Q26" s="208"/>
      <c r="R26" s="208"/>
      <c r="S26" s="210"/>
      <c r="T26" s="211"/>
      <c r="U26" s="208"/>
      <c r="V26" s="208"/>
      <c r="W26" s="208"/>
      <c r="X26" s="210"/>
    </row>
    <row r="27" spans="1:24">
      <c r="F27" s="749"/>
      <c r="G27" s="750"/>
      <c r="H27" s="761"/>
      <c r="I27" s="390" t="s">
        <v>169</v>
      </c>
      <c r="J27" s="391"/>
      <c r="K27" s="215"/>
      <c r="L27" s="215"/>
      <c r="M27" s="215"/>
      <c r="N27" s="216"/>
      <c r="O27" s="214"/>
      <c r="P27" s="215"/>
      <c r="Q27" s="215"/>
      <c r="R27" s="215"/>
      <c r="S27" s="225"/>
      <c r="T27" s="391"/>
      <c r="U27" s="215"/>
      <c r="V27" s="215"/>
      <c r="W27" s="215"/>
      <c r="X27" s="225"/>
    </row>
    <row r="31" spans="1:24" ht="48">
      <c r="C31" s="698" t="s">
        <v>43</v>
      </c>
      <c r="D31" s="627" t="s">
        <v>12</v>
      </c>
      <c r="E31" s="628" t="s">
        <v>13</v>
      </c>
      <c r="F31" s="629" t="s">
        <v>14</v>
      </c>
      <c r="G31" s="629" t="s">
        <v>15</v>
      </c>
      <c r="H31" s="630" t="s">
        <v>16</v>
      </c>
    </row>
    <row r="32" spans="1:24">
      <c r="C32" s="699"/>
      <c r="D32" s="624" t="s">
        <v>17</v>
      </c>
      <c r="E32" s="372" t="s">
        <v>30</v>
      </c>
      <c r="F32" s="372">
        <v>42</v>
      </c>
      <c r="G32" s="372" t="s">
        <v>30</v>
      </c>
      <c r="H32" s="643"/>
    </row>
    <row r="33" spans="3:8">
      <c r="C33" s="699"/>
      <c r="D33" s="580" t="s">
        <v>21</v>
      </c>
      <c r="E33" s="31">
        <v>0</v>
      </c>
      <c r="F33" s="208"/>
      <c r="G33" s="208"/>
      <c r="H33" s="210"/>
    </row>
    <row r="34" spans="3:8">
      <c r="C34" s="699"/>
      <c r="D34" s="580" t="s">
        <v>25</v>
      </c>
      <c r="E34" s="31">
        <v>0</v>
      </c>
      <c r="F34" s="208"/>
      <c r="G34" s="208"/>
      <c r="H34" s="210"/>
    </row>
    <row r="35" spans="3:8">
      <c r="C35" s="699"/>
      <c r="D35" s="624" t="s">
        <v>28</v>
      </c>
      <c r="E35" s="372">
        <v>0</v>
      </c>
      <c r="F35" s="644"/>
      <c r="G35" s="644"/>
      <c r="H35" s="643"/>
    </row>
    <row r="36" spans="3:8">
      <c r="C36" s="699"/>
      <c r="D36" s="623" t="s">
        <v>31</v>
      </c>
      <c r="E36" s="40">
        <v>0</v>
      </c>
      <c r="F36" s="215"/>
      <c r="G36" s="215"/>
      <c r="H36" s="225"/>
    </row>
    <row r="37" spans="3:8">
      <c r="C37" s="699"/>
      <c r="D37" s="618" t="s">
        <v>33</v>
      </c>
      <c r="E37" s="21">
        <v>0</v>
      </c>
      <c r="F37" s="647"/>
      <c r="G37" s="647"/>
      <c r="H37" s="646"/>
    </row>
    <row r="38" spans="3:8">
      <c r="C38" s="700"/>
      <c r="D38" s="623" t="s">
        <v>37</v>
      </c>
      <c r="E38" s="40" t="s">
        <v>30</v>
      </c>
      <c r="F38" s="40">
        <v>42</v>
      </c>
      <c r="G38" s="40" t="s">
        <v>30</v>
      </c>
      <c r="H38" s="225"/>
    </row>
  </sheetData>
  <mergeCells count="28">
    <mergeCell ref="C13:C14"/>
    <mergeCell ref="F13:F14"/>
    <mergeCell ref="G13:I13"/>
    <mergeCell ref="J13:N13"/>
    <mergeCell ref="A1:Y1"/>
    <mergeCell ref="B3:N3"/>
    <mergeCell ref="F5:F6"/>
    <mergeCell ref="G5:I5"/>
    <mergeCell ref="J5:N5"/>
    <mergeCell ref="O5:S5"/>
    <mergeCell ref="T5:X5"/>
    <mergeCell ref="A5:D9"/>
    <mergeCell ref="C31:C38"/>
    <mergeCell ref="U11:W11"/>
    <mergeCell ref="T13:X13"/>
    <mergeCell ref="A13:A15"/>
    <mergeCell ref="F17:H27"/>
    <mergeCell ref="I17:I18"/>
    <mergeCell ref="J17:N17"/>
    <mergeCell ref="O17:S17"/>
    <mergeCell ref="T17:X17"/>
    <mergeCell ref="O13:S13"/>
    <mergeCell ref="D13:D14"/>
    <mergeCell ref="E13:E14"/>
    <mergeCell ref="F11:H11"/>
    <mergeCell ref="K11:M11"/>
    <mergeCell ref="P11:R11"/>
    <mergeCell ref="B13:B14"/>
  </mergeCells>
  <pageMargins left="0.25" right="0.25" top="0.75" bottom="0.75" header="0.3" footer="0.3"/>
  <pageSetup paperSize="5"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264EA-06F7-4611-B3FA-F78979F91B46}">
  <dimension ref="A1:Y40"/>
  <sheetViews>
    <sheetView topLeftCell="A10" workbookViewId="0">
      <selection activeCell="K38" sqref="K38"/>
    </sheetView>
  </sheetViews>
  <sheetFormatPr defaultColWidth="8.85546875" defaultRowHeight="15"/>
  <cols>
    <col min="1" max="1" width="21.85546875" customWidth="1"/>
    <col min="2" max="2" width="11.28515625" customWidth="1"/>
    <col min="3" max="3" width="18.85546875" customWidth="1"/>
    <col min="4" max="4" width="23.42578125" customWidth="1"/>
    <col min="5" max="5" width="16.140625" customWidth="1"/>
    <col min="6" max="6" width="11.28515625" customWidth="1"/>
    <col min="7" max="7" width="10.28515625" customWidth="1"/>
    <col min="8" max="8" width="9.7109375" customWidth="1"/>
  </cols>
  <sheetData>
    <row r="1" spans="1:25" ht="33">
      <c r="A1" s="740" t="s">
        <v>350</v>
      </c>
      <c r="B1" s="741"/>
      <c r="C1" s="741"/>
      <c r="D1" s="741"/>
      <c r="E1" s="741"/>
      <c r="F1" s="741"/>
      <c r="G1" s="741"/>
      <c r="H1" s="741"/>
      <c r="I1" s="741"/>
      <c r="J1" s="741"/>
      <c r="K1" s="741"/>
      <c r="L1" s="741"/>
      <c r="M1" s="741"/>
      <c r="N1" s="741"/>
      <c r="O1" s="741"/>
      <c r="P1" s="741"/>
      <c r="Q1" s="741"/>
      <c r="R1" s="741"/>
      <c r="S1" s="741"/>
      <c r="T1" s="741"/>
      <c r="U1" s="741"/>
      <c r="V1" s="741"/>
      <c r="W1" s="741"/>
      <c r="X1" s="741"/>
      <c r="Y1" s="742"/>
    </row>
    <row r="3" spans="1:25" ht="156.75" customHeight="1">
      <c r="A3" s="232" t="s">
        <v>226</v>
      </c>
      <c r="B3" s="858" t="s">
        <v>351</v>
      </c>
      <c r="C3" s="781"/>
      <c r="D3" s="781"/>
      <c r="E3" s="781"/>
      <c r="F3" s="781"/>
      <c r="G3" s="781"/>
      <c r="H3" s="781"/>
      <c r="I3" s="781"/>
      <c r="J3" s="781"/>
      <c r="K3" s="781"/>
      <c r="L3" s="781"/>
      <c r="M3" s="781"/>
      <c r="N3" s="782"/>
    </row>
    <row r="5" spans="1:25" ht="18.95">
      <c r="A5" s="837" t="s">
        <v>56</v>
      </c>
      <c r="B5" s="838"/>
      <c r="C5" s="838"/>
      <c r="D5" s="838"/>
      <c r="E5" s="868"/>
      <c r="F5" s="817" t="s">
        <v>57</v>
      </c>
      <c r="G5" s="785" t="s">
        <v>58</v>
      </c>
      <c r="H5" s="819"/>
      <c r="I5" s="787"/>
      <c r="J5" s="793" t="s">
        <v>59</v>
      </c>
      <c r="K5" s="793"/>
      <c r="L5" s="793"/>
      <c r="M5" s="793"/>
      <c r="N5" s="794"/>
      <c r="O5" s="766" t="s">
        <v>60</v>
      </c>
      <c r="P5" s="767"/>
      <c r="Q5" s="767"/>
      <c r="R5" s="767"/>
      <c r="S5" s="768"/>
      <c r="T5" s="777" t="s">
        <v>61</v>
      </c>
      <c r="U5" s="778"/>
      <c r="V5" s="778"/>
      <c r="W5" s="778"/>
      <c r="X5" s="779"/>
    </row>
    <row r="6" spans="1:25" ht="15" customHeight="1">
      <c r="A6" s="839"/>
      <c r="B6" s="840"/>
      <c r="C6" s="840"/>
      <c r="D6" s="840"/>
      <c r="E6" s="869"/>
      <c r="F6" s="818"/>
      <c r="G6" s="234" t="s">
        <v>63</v>
      </c>
      <c r="H6" s="4" t="s">
        <v>64</v>
      </c>
      <c r="I6" s="235" t="s">
        <v>65</v>
      </c>
      <c r="J6" s="10">
        <v>1</v>
      </c>
      <c r="K6" s="11">
        <v>2</v>
      </c>
      <c r="L6" s="11">
        <v>3</v>
      </c>
      <c r="M6" s="11">
        <v>4</v>
      </c>
      <c r="N6" s="188">
        <v>5</v>
      </c>
      <c r="O6" s="10">
        <v>6</v>
      </c>
      <c r="P6" s="11">
        <v>7</v>
      </c>
      <c r="Q6" s="11">
        <v>8</v>
      </c>
      <c r="R6" s="11">
        <v>9</v>
      </c>
      <c r="S6" s="12">
        <v>10</v>
      </c>
      <c r="T6" s="189">
        <v>11</v>
      </c>
      <c r="U6" s="11">
        <v>12</v>
      </c>
      <c r="V6" s="11">
        <v>13</v>
      </c>
      <c r="W6" s="11">
        <v>14</v>
      </c>
      <c r="X6" s="12">
        <v>15</v>
      </c>
    </row>
    <row r="7" spans="1:25" ht="15" customHeight="1">
      <c r="A7" s="839"/>
      <c r="B7" s="840"/>
      <c r="C7" s="840"/>
      <c r="D7" s="855"/>
      <c r="E7" s="332" t="s">
        <v>67</v>
      </c>
      <c r="F7" s="17">
        <v>44.3</v>
      </c>
      <c r="G7" s="17">
        <v>14.2</v>
      </c>
      <c r="H7" s="17">
        <v>14.2</v>
      </c>
      <c r="I7" s="18">
        <v>16</v>
      </c>
      <c r="J7" s="228">
        <v>3</v>
      </c>
      <c r="K7" s="24">
        <v>2.7</v>
      </c>
      <c r="L7" s="24">
        <v>3</v>
      </c>
      <c r="M7" s="24">
        <v>3.2</v>
      </c>
      <c r="N7" s="25">
        <v>2.2999999999999998</v>
      </c>
      <c r="O7" s="228">
        <v>3</v>
      </c>
      <c r="P7" s="24">
        <v>2.8</v>
      </c>
      <c r="Q7" s="24">
        <v>2.7</v>
      </c>
      <c r="R7" s="24">
        <v>3</v>
      </c>
      <c r="S7" s="25">
        <v>2.7</v>
      </c>
      <c r="T7" s="228">
        <v>3.2</v>
      </c>
      <c r="U7" s="24">
        <v>3.3</v>
      </c>
      <c r="V7" s="24">
        <v>3</v>
      </c>
      <c r="W7" s="289">
        <v>3.5</v>
      </c>
      <c r="X7" s="372">
        <v>3</v>
      </c>
    </row>
    <row r="8" spans="1:25" ht="15" customHeight="1">
      <c r="A8" s="839"/>
      <c r="B8" s="840"/>
      <c r="C8" s="840"/>
      <c r="D8" s="855"/>
      <c r="E8" s="333" t="s">
        <v>68</v>
      </c>
      <c r="F8" s="27">
        <v>38.799999999999997</v>
      </c>
      <c r="G8" s="27">
        <v>12.7</v>
      </c>
      <c r="H8" s="27">
        <v>13.1</v>
      </c>
      <c r="I8" s="28">
        <v>13.1</v>
      </c>
      <c r="J8" s="211"/>
      <c r="K8" s="208"/>
      <c r="L8" s="208"/>
      <c r="M8" s="208"/>
      <c r="N8" s="210"/>
      <c r="O8" s="211"/>
      <c r="P8" s="208"/>
      <c r="Q8" s="208"/>
      <c r="R8" s="208"/>
      <c r="S8" s="210"/>
      <c r="T8" s="211"/>
      <c r="U8" s="208"/>
      <c r="V8" s="208"/>
      <c r="W8" s="207"/>
      <c r="X8" s="208"/>
    </row>
    <row r="9" spans="1:25" ht="15" customHeight="1">
      <c r="A9" s="841"/>
      <c r="B9" s="842"/>
      <c r="C9" s="842"/>
      <c r="D9" s="856"/>
      <c r="E9" s="334" t="s">
        <v>69</v>
      </c>
      <c r="F9" s="36">
        <v>42.3</v>
      </c>
      <c r="G9" s="36">
        <v>14.9</v>
      </c>
      <c r="H9" s="36">
        <v>13.6</v>
      </c>
      <c r="I9" s="37">
        <v>13.8</v>
      </c>
      <c r="J9" s="39">
        <v>3</v>
      </c>
      <c r="K9" s="40">
        <v>3.1</v>
      </c>
      <c r="L9" s="40">
        <v>3</v>
      </c>
      <c r="M9" s="40">
        <v>3.2</v>
      </c>
      <c r="N9" s="43">
        <v>2.6</v>
      </c>
      <c r="O9" s="39">
        <v>3</v>
      </c>
      <c r="P9" s="40">
        <v>2.7</v>
      </c>
      <c r="Q9" s="40">
        <v>2.6</v>
      </c>
      <c r="R9" s="40">
        <v>2.7</v>
      </c>
      <c r="S9" s="43">
        <v>2.6</v>
      </c>
      <c r="T9" s="39">
        <v>2.9</v>
      </c>
      <c r="U9" s="40">
        <v>2.9</v>
      </c>
      <c r="V9" s="40">
        <v>2.6</v>
      </c>
      <c r="W9" s="40">
        <v>2.8</v>
      </c>
      <c r="X9" s="318">
        <v>2.7</v>
      </c>
    </row>
    <row r="11" spans="1:25" ht="76.5" customHeight="1">
      <c r="A11" s="45" t="s">
        <v>70</v>
      </c>
      <c r="B11" s="47"/>
      <c r="C11" s="244" t="s">
        <v>71</v>
      </c>
      <c r="D11" s="48"/>
      <c r="E11" s="49"/>
      <c r="F11" s="774" t="s">
        <v>72</v>
      </c>
      <c r="G11" s="775"/>
      <c r="H11" s="776"/>
      <c r="I11" s="50"/>
      <c r="J11" s="51"/>
      <c r="K11" s="774" t="s">
        <v>73</v>
      </c>
      <c r="L11" s="775"/>
      <c r="M11" s="776"/>
      <c r="N11" s="50"/>
      <c r="O11" s="52"/>
      <c r="P11" s="774" t="s">
        <v>74</v>
      </c>
      <c r="Q11" s="775"/>
      <c r="R11" s="776"/>
      <c r="S11" s="50"/>
      <c r="T11" s="53"/>
      <c r="U11" s="774" t="s">
        <v>75</v>
      </c>
      <c r="V11" s="775"/>
      <c r="W11" s="776"/>
    </row>
    <row r="13" spans="1:25" ht="18.75" customHeight="1">
      <c r="A13" s="807" t="s">
        <v>228</v>
      </c>
      <c r="B13" s="724" t="s">
        <v>76</v>
      </c>
      <c r="C13" s="822" t="s">
        <v>77</v>
      </c>
      <c r="D13" s="850" t="s">
        <v>78</v>
      </c>
      <c r="E13" s="852" t="s">
        <v>12</v>
      </c>
      <c r="F13" s="822" t="s">
        <v>57</v>
      </c>
      <c r="G13" s="804" t="s">
        <v>58</v>
      </c>
      <c r="H13" s="805"/>
      <c r="I13" s="806"/>
      <c r="J13" s="764" t="s">
        <v>59</v>
      </c>
      <c r="K13" s="764"/>
      <c r="L13" s="764"/>
      <c r="M13" s="764"/>
      <c r="N13" s="765"/>
      <c r="O13" s="767" t="s">
        <v>60</v>
      </c>
      <c r="P13" s="767"/>
      <c r="Q13" s="767"/>
      <c r="R13" s="767"/>
      <c r="S13" s="768"/>
      <c r="T13" s="777" t="s">
        <v>61</v>
      </c>
      <c r="U13" s="778"/>
      <c r="V13" s="778"/>
      <c r="W13" s="778"/>
      <c r="X13" s="779"/>
    </row>
    <row r="14" spans="1:25" ht="15" customHeight="1">
      <c r="A14" s="808"/>
      <c r="B14" s="810"/>
      <c r="C14" s="823"/>
      <c r="D14" s="851"/>
      <c r="E14" s="853"/>
      <c r="F14" s="810"/>
      <c r="G14" s="245" t="s">
        <v>63</v>
      </c>
      <c r="H14" s="246" t="s">
        <v>64</v>
      </c>
      <c r="I14" s="247" t="s">
        <v>65</v>
      </c>
      <c r="J14" s="248">
        <v>1</v>
      </c>
      <c r="K14" s="249">
        <v>2</v>
      </c>
      <c r="L14" s="249">
        <v>3</v>
      </c>
      <c r="M14" s="249">
        <v>4</v>
      </c>
      <c r="N14" s="250">
        <v>5</v>
      </c>
      <c r="O14" s="251">
        <v>6</v>
      </c>
      <c r="P14" s="252">
        <v>7</v>
      </c>
      <c r="Q14" s="252">
        <v>8</v>
      </c>
      <c r="R14" s="252">
        <v>9</v>
      </c>
      <c r="S14" s="253">
        <v>10</v>
      </c>
      <c r="T14" s="254">
        <v>11</v>
      </c>
      <c r="U14" s="255">
        <v>12</v>
      </c>
      <c r="V14" s="255">
        <v>13</v>
      </c>
      <c r="W14" s="255">
        <v>14</v>
      </c>
      <c r="X14" s="256">
        <v>15</v>
      </c>
    </row>
    <row r="15" spans="1:25" ht="28.5" customHeight="1">
      <c r="A15" s="808"/>
      <c r="B15" s="465">
        <v>44665</v>
      </c>
      <c r="C15" s="73" t="s">
        <v>352</v>
      </c>
      <c r="D15" s="602" t="s">
        <v>80</v>
      </c>
      <c r="E15" s="602" t="s">
        <v>17</v>
      </c>
      <c r="F15" s="336">
        <v>47</v>
      </c>
      <c r="G15" s="338">
        <v>15.5</v>
      </c>
      <c r="H15" s="339">
        <v>15.5</v>
      </c>
      <c r="I15" s="341">
        <v>16</v>
      </c>
      <c r="J15" s="340">
        <v>3</v>
      </c>
      <c r="K15" s="339">
        <v>3</v>
      </c>
      <c r="L15" s="339">
        <v>3</v>
      </c>
      <c r="M15" s="339">
        <v>3.5</v>
      </c>
      <c r="N15" s="478">
        <v>3</v>
      </c>
      <c r="O15" s="338">
        <v>3</v>
      </c>
      <c r="P15" s="339">
        <v>3.5</v>
      </c>
      <c r="Q15" s="339">
        <v>3</v>
      </c>
      <c r="R15" s="339">
        <v>3</v>
      </c>
      <c r="S15" s="341">
        <v>3</v>
      </c>
      <c r="T15" s="340">
        <v>3.5</v>
      </c>
      <c r="U15" s="339">
        <v>3</v>
      </c>
      <c r="V15" s="339">
        <v>3</v>
      </c>
      <c r="W15" s="339">
        <v>3.5</v>
      </c>
      <c r="X15" s="341">
        <v>3</v>
      </c>
    </row>
    <row r="16" spans="1:25" ht="33.75" customHeight="1">
      <c r="A16" s="808"/>
      <c r="B16" s="466">
        <v>44665</v>
      </c>
      <c r="C16" s="74" t="s">
        <v>353</v>
      </c>
      <c r="D16" s="603" t="s">
        <v>80</v>
      </c>
      <c r="E16" s="603" t="s">
        <v>25</v>
      </c>
      <c r="F16" s="482">
        <v>36</v>
      </c>
      <c r="G16" s="89">
        <v>10</v>
      </c>
      <c r="H16" s="90">
        <v>11</v>
      </c>
      <c r="I16" s="111">
        <v>15</v>
      </c>
      <c r="J16" s="112">
        <v>3</v>
      </c>
      <c r="K16" s="149">
        <v>1</v>
      </c>
      <c r="L16" s="160">
        <v>2</v>
      </c>
      <c r="M16" s="90">
        <v>3</v>
      </c>
      <c r="N16" s="442">
        <v>1</v>
      </c>
      <c r="O16" s="89">
        <v>3</v>
      </c>
      <c r="P16" s="160">
        <v>2</v>
      </c>
      <c r="Q16" s="160">
        <v>2</v>
      </c>
      <c r="R16" s="160">
        <v>2</v>
      </c>
      <c r="S16" s="162">
        <v>2</v>
      </c>
      <c r="T16" s="112">
        <v>3</v>
      </c>
      <c r="U16" s="90">
        <v>3</v>
      </c>
      <c r="V16" s="90">
        <v>3</v>
      </c>
      <c r="W16" s="90">
        <v>3</v>
      </c>
      <c r="X16" s="111">
        <v>3</v>
      </c>
    </row>
    <row r="17" spans="1:24" ht="30.75" customHeight="1">
      <c r="A17" s="809"/>
      <c r="B17" s="479">
        <v>44665</v>
      </c>
      <c r="C17" s="77" t="s">
        <v>354</v>
      </c>
      <c r="D17" s="603" t="s">
        <v>80</v>
      </c>
      <c r="E17" s="603" t="s">
        <v>17</v>
      </c>
      <c r="F17" s="348">
        <v>50</v>
      </c>
      <c r="G17" s="350">
        <v>17</v>
      </c>
      <c r="H17" s="351">
        <v>16</v>
      </c>
      <c r="I17" s="352">
        <v>17</v>
      </c>
      <c r="J17" s="353">
        <v>3</v>
      </c>
      <c r="K17" s="351">
        <v>4</v>
      </c>
      <c r="L17" s="351">
        <v>4</v>
      </c>
      <c r="M17" s="351">
        <v>3</v>
      </c>
      <c r="N17" s="354">
        <v>3</v>
      </c>
      <c r="O17" s="350">
        <v>3</v>
      </c>
      <c r="P17" s="351">
        <v>3</v>
      </c>
      <c r="Q17" s="351">
        <v>3</v>
      </c>
      <c r="R17" s="351">
        <v>4</v>
      </c>
      <c r="S17" s="352">
        <v>3</v>
      </c>
      <c r="T17" s="353">
        <v>3</v>
      </c>
      <c r="U17" s="351">
        <v>4</v>
      </c>
      <c r="V17" s="351">
        <v>3</v>
      </c>
      <c r="W17" s="351">
        <v>4</v>
      </c>
      <c r="X17" s="352">
        <v>3</v>
      </c>
    </row>
    <row r="18" spans="1:24" ht="15" customHeight="1">
      <c r="A18" s="458"/>
      <c r="F18" s="229"/>
      <c r="G18" s="229"/>
      <c r="H18" s="229"/>
      <c r="I18" s="229"/>
      <c r="J18" s="229"/>
      <c r="K18" s="229"/>
      <c r="L18" s="229"/>
      <c r="M18" s="229"/>
      <c r="N18" s="229"/>
      <c r="O18" s="229"/>
      <c r="P18" s="229"/>
      <c r="Q18" s="229"/>
      <c r="R18" s="229"/>
      <c r="S18" s="229"/>
      <c r="T18" s="229"/>
      <c r="U18" s="229"/>
      <c r="V18" s="229"/>
      <c r="W18" s="229"/>
      <c r="X18" s="229"/>
    </row>
    <row r="19" spans="1:24" ht="15" customHeight="1">
      <c r="A19" s="458"/>
      <c r="F19" s="745" t="s">
        <v>159</v>
      </c>
      <c r="G19" s="746"/>
      <c r="H19" s="759"/>
      <c r="I19" s="791" t="s">
        <v>160</v>
      </c>
      <c r="J19" s="793" t="s">
        <v>59</v>
      </c>
      <c r="K19" s="793"/>
      <c r="L19" s="793"/>
      <c r="M19" s="793"/>
      <c r="N19" s="794"/>
      <c r="O19" s="766" t="s">
        <v>60</v>
      </c>
      <c r="P19" s="767"/>
      <c r="Q19" s="767"/>
      <c r="R19" s="767"/>
      <c r="S19" s="768"/>
      <c r="T19" s="777" t="s">
        <v>61</v>
      </c>
      <c r="U19" s="778"/>
      <c r="V19" s="778"/>
      <c r="W19" s="778"/>
      <c r="X19" s="779"/>
    </row>
    <row r="20" spans="1:24" ht="15" customHeight="1">
      <c r="A20" s="458"/>
      <c r="F20" s="747"/>
      <c r="G20" s="748"/>
      <c r="H20" s="760"/>
      <c r="I20" s="792"/>
      <c r="J20" s="10">
        <v>1</v>
      </c>
      <c r="K20" s="11">
        <v>2</v>
      </c>
      <c r="L20" s="11">
        <v>3</v>
      </c>
      <c r="M20" s="11">
        <v>4</v>
      </c>
      <c r="N20" s="188">
        <v>5</v>
      </c>
      <c r="O20" s="10">
        <v>6</v>
      </c>
      <c r="P20" s="11">
        <v>7</v>
      </c>
      <c r="Q20" s="11">
        <v>8</v>
      </c>
      <c r="R20" s="11">
        <v>9</v>
      </c>
      <c r="S20" s="12">
        <v>10</v>
      </c>
      <c r="T20" s="189">
        <v>11</v>
      </c>
      <c r="U20" s="11">
        <v>12</v>
      </c>
      <c r="V20" s="11">
        <v>13</v>
      </c>
      <c r="W20" s="11">
        <v>14</v>
      </c>
      <c r="X20" s="12">
        <v>15</v>
      </c>
    </row>
    <row r="21" spans="1:24">
      <c r="F21" s="747"/>
      <c r="G21" s="748"/>
      <c r="H21" s="748"/>
      <c r="I21" s="269" t="s">
        <v>161</v>
      </c>
      <c r="J21" s="223"/>
      <c r="K21" s="195">
        <v>1</v>
      </c>
      <c r="L21" s="197"/>
      <c r="M21" s="197"/>
      <c r="N21" s="196">
        <v>1</v>
      </c>
      <c r="O21" s="223"/>
      <c r="P21" s="197"/>
      <c r="Q21" s="197"/>
      <c r="R21" s="197"/>
      <c r="S21" s="224"/>
      <c r="T21" s="387"/>
      <c r="U21" s="197"/>
      <c r="V21" s="197"/>
      <c r="W21" s="197"/>
      <c r="X21" s="224"/>
    </row>
    <row r="22" spans="1:24">
      <c r="F22" s="747"/>
      <c r="G22" s="748"/>
      <c r="H22" s="748"/>
      <c r="I22" s="275" t="s">
        <v>162</v>
      </c>
      <c r="J22" s="204"/>
      <c r="K22" s="208"/>
      <c r="L22" s="31">
        <v>1</v>
      </c>
      <c r="M22" s="208"/>
      <c r="N22" s="207"/>
      <c r="O22" s="204"/>
      <c r="P22" s="202">
        <v>1</v>
      </c>
      <c r="Q22" s="202">
        <v>1</v>
      </c>
      <c r="R22" s="202">
        <v>1</v>
      </c>
      <c r="S22" s="34">
        <v>1</v>
      </c>
      <c r="T22" s="211"/>
      <c r="U22" s="208"/>
      <c r="V22" s="208"/>
      <c r="W22" s="208"/>
      <c r="X22" s="210"/>
    </row>
    <row r="23" spans="1:24">
      <c r="F23" s="747"/>
      <c r="G23" s="748"/>
      <c r="H23" s="748"/>
      <c r="I23" s="28" t="s">
        <v>163</v>
      </c>
      <c r="J23" s="33">
        <v>3</v>
      </c>
      <c r="K23" s="31">
        <v>1</v>
      </c>
      <c r="L23" s="31">
        <v>1</v>
      </c>
      <c r="M23" s="31">
        <v>3</v>
      </c>
      <c r="N23" s="32">
        <v>2</v>
      </c>
      <c r="O23" s="33">
        <v>3</v>
      </c>
      <c r="P23" s="31">
        <v>2</v>
      </c>
      <c r="Q23" s="31">
        <v>2</v>
      </c>
      <c r="R23" s="31">
        <v>1</v>
      </c>
      <c r="S23" s="34">
        <v>2</v>
      </c>
      <c r="T23" s="30">
        <v>3</v>
      </c>
      <c r="U23" s="31">
        <v>2</v>
      </c>
      <c r="V23" s="31">
        <v>3</v>
      </c>
      <c r="W23" s="31">
        <v>2</v>
      </c>
      <c r="X23" s="34">
        <v>3</v>
      </c>
    </row>
    <row r="24" spans="1:24">
      <c r="F24" s="747"/>
      <c r="G24" s="748"/>
      <c r="H24" s="748"/>
      <c r="I24" s="28" t="s">
        <v>164</v>
      </c>
      <c r="J24" s="204"/>
      <c r="K24" s="31">
        <v>1</v>
      </c>
      <c r="L24" s="31">
        <v>1</v>
      </c>
      <c r="M24" s="208"/>
      <c r="N24" s="207"/>
      <c r="O24" s="204"/>
      <c r="P24" s="208"/>
      <c r="Q24" s="208"/>
      <c r="R24" s="31">
        <v>1</v>
      </c>
      <c r="S24" s="210"/>
      <c r="T24" s="211"/>
      <c r="U24" s="31">
        <v>1</v>
      </c>
      <c r="V24" s="208"/>
      <c r="W24" s="31">
        <v>1</v>
      </c>
      <c r="X24" s="210"/>
    </row>
    <row r="25" spans="1:24">
      <c r="F25" s="747"/>
      <c r="G25" s="748"/>
      <c r="H25" s="748"/>
      <c r="I25" s="28" t="s">
        <v>165</v>
      </c>
      <c r="J25" s="204"/>
      <c r="K25" s="208"/>
      <c r="L25" s="208"/>
      <c r="M25" s="208"/>
      <c r="N25" s="207"/>
      <c r="O25" s="204"/>
      <c r="P25" s="208"/>
      <c r="Q25" s="208"/>
      <c r="R25" s="208"/>
      <c r="S25" s="210"/>
      <c r="T25" s="211"/>
      <c r="U25" s="208"/>
      <c r="V25" s="208"/>
      <c r="W25" s="208"/>
      <c r="X25" s="210"/>
    </row>
    <row r="26" spans="1:24">
      <c r="F26" s="747"/>
      <c r="G26" s="748"/>
      <c r="H26" s="748"/>
      <c r="I26" s="281" t="s">
        <v>166</v>
      </c>
      <c r="J26" s="204"/>
      <c r="K26" s="208"/>
      <c r="L26" s="208"/>
      <c r="M26" s="208"/>
      <c r="N26" s="207"/>
      <c r="O26" s="204"/>
      <c r="P26" s="208"/>
      <c r="Q26" s="208"/>
      <c r="R26" s="208"/>
      <c r="S26" s="210"/>
      <c r="T26" s="211"/>
      <c r="U26" s="208"/>
      <c r="V26" s="208"/>
      <c r="W26" s="208"/>
      <c r="X26" s="210"/>
    </row>
    <row r="27" spans="1:24">
      <c r="F27" s="747"/>
      <c r="G27" s="748"/>
      <c r="H27" s="748"/>
      <c r="I27" s="281" t="s">
        <v>167</v>
      </c>
      <c r="J27" s="204"/>
      <c r="K27" s="208"/>
      <c r="L27" s="208"/>
      <c r="M27" s="208"/>
      <c r="N27" s="207"/>
      <c r="O27" s="204"/>
      <c r="P27" s="208"/>
      <c r="Q27" s="208"/>
      <c r="R27" s="208"/>
      <c r="S27" s="210"/>
      <c r="T27" s="211"/>
      <c r="U27" s="208"/>
      <c r="V27" s="208"/>
      <c r="W27" s="208"/>
      <c r="X27" s="210"/>
    </row>
    <row r="28" spans="1:24">
      <c r="F28" s="747"/>
      <c r="G28" s="748"/>
      <c r="H28" s="748"/>
      <c r="I28" s="281" t="s">
        <v>168</v>
      </c>
      <c r="J28" s="204"/>
      <c r="K28" s="208"/>
      <c r="L28" s="208"/>
      <c r="M28" s="208"/>
      <c r="N28" s="207"/>
      <c r="O28" s="204"/>
      <c r="P28" s="208"/>
      <c r="Q28" s="208"/>
      <c r="R28" s="208"/>
      <c r="S28" s="210"/>
      <c r="T28" s="211"/>
      <c r="U28" s="208"/>
      <c r="V28" s="208"/>
      <c r="W28" s="208"/>
      <c r="X28" s="210"/>
    </row>
    <row r="29" spans="1:24">
      <c r="F29" s="749"/>
      <c r="G29" s="750"/>
      <c r="H29" s="750"/>
      <c r="I29" s="282" t="s">
        <v>169</v>
      </c>
      <c r="J29" s="214"/>
      <c r="K29" s="215"/>
      <c r="L29" s="215"/>
      <c r="M29" s="215"/>
      <c r="N29" s="216"/>
      <c r="O29" s="214"/>
      <c r="P29" s="215"/>
      <c r="Q29" s="215"/>
      <c r="R29" s="215"/>
      <c r="S29" s="225"/>
      <c r="T29" s="391"/>
      <c r="U29" s="215"/>
      <c r="V29" s="215"/>
      <c r="W29" s="215"/>
      <c r="X29" s="225"/>
    </row>
    <row r="33" spans="3:8" ht="48">
      <c r="C33" s="771" t="s">
        <v>43</v>
      </c>
      <c r="D33" s="619" t="s">
        <v>12</v>
      </c>
      <c r="E33" s="619" t="s">
        <v>13</v>
      </c>
      <c r="F33" s="621" t="s">
        <v>14</v>
      </c>
      <c r="G33" s="621" t="s">
        <v>15</v>
      </c>
      <c r="H33" s="620" t="s">
        <v>16</v>
      </c>
    </row>
    <row r="34" spans="3:8">
      <c r="C34" s="699"/>
      <c r="D34" s="618" t="s">
        <v>17</v>
      </c>
      <c r="E34" s="21" t="s">
        <v>203</v>
      </c>
      <c r="F34" s="636">
        <f>AVERAGE(F15,F17)</f>
        <v>48.5</v>
      </c>
      <c r="G34" s="21" t="s">
        <v>24</v>
      </c>
      <c r="H34" s="646"/>
    </row>
    <row r="35" spans="3:8">
      <c r="C35" s="699"/>
      <c r="D35" s="618" t="s">
        <v>21</v>
      </c>
      <c r="E35" s="21">
        <v>0</v>
      </c>
      <c r="F35" s="658"/>
      <c r="G35" s="647"/>
      <c r="H35" s="646"/>
    </row>
    <row r="36" spans="3:8" ht="15.95">
      <c r="C36" s="699"/>
      <c r="D36" s="659" t="s">
        <v>181</v>
      </c>
      <c r="E36" s="31" t="s">
        <v>204</v>
      </c>
      <c r="F36" s="634">
        <v>36</v>
      </c>
      <c r="G36" s="31" t="s">
        <v>30</v>
      </c>
      <c r="H36" s="210"/>
    </row>
    <row r="37" spans="3:8" ht="15.95">
      <c r="C37" s="699"/>
      <c r="D37" s="661" t="s">
        <v>28</v>
      </c>
      <c r="E37" s="372">
        <v>0</v>
      </c>
      <c r="F37" s="648"/>
      <c r="G37" s="644"/>
      <c r="H37" s="643"/>
    </row>
    <row r="38" spans="3:8" ht="15.95">
      <c r="C38" s="699"/>
      <c r="D38" s="660" t="s">
        <v>31</v>
      </c>
      <c r="E38" s="40">
        <v>0</v>
      </c>
      <c r="F38" s="645"/>
      <c r="G38" s="215"/>
      <c r="H38" s="225"/>
    </row>
    <row r="39" spans="3:8" ht="15.95">
      <c r="C39" s="699"/>
      <c r="D39" s="662" t="s">
        <v>33</v>
      </c>
      <c r="E39" s="21">
        <v>0</v>
      </c>
      <c r="F39" s="658"/>
      <c r="G39" s="647"/>
      <c r="H39" s="646"/>
    </row>
    <row r="40" spans="3:8">
      <c r="C40" s="700"/>
      <c r="D40" s="623" t="s">
        <v>37</v>
      </c>
      <c r="E40" s="40" t="s">
        <v>53</v>
      </c>
      <c r="F40" s="632">
        <f>AVERAGE(F15:F17)</f>
        <v>44.333333333333336</v>
      </c>
      <c r="G40" s="40" t="s">
        <v>53</v>
      </c>
      <c r="H40" s="225"/>
    </row>
  </sheetData>
  <mergeCells count="29">
    <mergeCell ref="C33:C40"/>
    <mergeCell ref="F11:H11"/>
    <mergeCell ref="K11:M11"/>
    <mergeCell ref="P11:R11"/>
    <mergeCell ref="U11:W11"/>
    <mergeCell ref="F19:H29"/>
    <mergeCell ref="I19:I20"/>
    <mergeCell ref="J19:N19"/>
    <mergeCell ref="O19:S19"/>
    <mergeCell ref="T19:X19"/>
    <mergeCell ref="T13:X13"/>
    <mergeCell ref="J13:N13"/>
    <mergeCell ref="O13:S13"/>
    <mergeCell ref="A1:Y1"/>
    <mergeCell ref="B3:N3"/>
    <mergeCell ref="F5:F6"/>
    <mergeCell ref="G5:I5"/>
    <mergeCell ref="J5:N5"/>
    <mergeCell ref="O5:S5"/>
    <mergeCell ref="T5:X5"/>
    <mergeCell ref="A5:D9"/>
    <mergeCell ref="E5:E6"/>
    <mergeCell ref="A13:A17"/>
    <mergeCell ref="B13:B14"/>
    <mergeCell ref="C13:C14"/>
    <mergeCell ref="F13:F14"/>
    <mergeCell ref="G13:I13"/>
    <mergeCell ref="D13:D14"/>
    <mergeCell ref="E13:E1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9F1C5-7694-4C2B-BA81-782A94C733EA}">
  <dimension ref="A1:Y59"/>
  <sheetViews>
    <sheetView workbookViewId="0">
      <selection activeCell="C38" sqref="C38"/>
    </sheetView>
  </sheetViews>
  <sheetFormatPr defaultColWidth="8.85546875" defaultRowHeight="15"/>
  <cols>
    <col min="1" max="1" width="17.42578125" customWidth="1"/>
    <col min="2" max="2" width="10.7109375" bestFit="1" customWidth="1"/>
    <col min="3" max="3" width="25.7109375" customWidth="1"/>
    <col min="4" max="4" width="22" bestFit="1" customWidth="1"/>
    <col min="5" max="5" width="15.85546875" customWidth="1"/>
    <col min="6" max="6" width="11.28515625" customWidth="1"/>
    <col min="7" max="7" width="10" customWidth="1"/>
    <col min="8" max="8" width="10.140625" customWidth="1"/>
  </cols>
  <sheetData>
    <row r="1" spans="1:25" ht="33">
      <c r="A1" s="740" t="s">
        <v>355</v>
      </c>
      <c r="B1" s="741"/>
      <c r="C1" s="741"/>
      <c r="D1" s="741"/>
      <c r="E1" s="741"/>
      <c r="F1" s="741"/>
      <c r="G1" s="741"/>
      <c r="H1" s="741"/>
      <c r="I1" s="741"/>
      <c r="J1" s="741"/>
      <c r="K1" s="741"/>
      <c r="L1" s="741"/>
      <c r="M1" s="741"/>
      <c r="N1" s="741"/>
      <c r="O1" s="741"/>
      <c r="P1" s="741"/>
      <c r="Q1" s="741"/>
      <c r="R1" s="741"/>
      <c r="S1" s="741"/>
      <c r="T1" s="741"/>
      <c r="U1" s="741"/>
      <c r="V1" s="741"/>
      <c r="W1" s="741"/>
      <c r="X1" s="741"/>
      <c r="Y1" s="742"/>
    </row>
    <row r="3" spans="1:25" ht="193.5" customHeight="1">
      <c r="A3" s="232" t="s">
        <v>226</v>
      </c>
      <c r="B3" s="780" t="s">
        <v>356</v>
      </c>
      <c r="C3" s="781"/>
      <c r="D3" s="781"/>
      <c r="E3" s="781"/>
      <c r="F3" s="781"/>
      <c r="G3" s="781"/>
      <c r="H3" s="781"/>
      <c r="I3" s="781"/>
      <c r="J3" s="781"/>
      <c r="K3" s="781"/>
      <c r="L3" s="781"/>
      <c r="M3" s="781"/>
      <c r="N3" s="782"/>
    </row>
    <row r="5" spans="1:25" ht="18.95">
      <c r="A5" s="837" t="s">
        <v>56</v>
      </c>
      <c r="B5" s="838"/>
      <c r="C5" s="838"/>
      <c r="D5" s="838"/>
      <c r="E5" s="868"/>
      <c r="F5" s="817" t="s">
        <v>57</v>
      </c>
      <c r="G5" s="785" t="s">
        <v>58</v>
      </c>
      <c r="H5" s="819"/>
      <c r="I5" s="787"/>
      <c r="J5" s="793" t="s">
        <v>59</v>
      </c>
      <c r="K5" s="793"/>
      <c r="L5" s="793"/>
      <c r="M5" s="793"/>
      <c r="N5" s="794"/>
      <c r="O5" s="766" t="s">
        <v>60</v>
      </c>
      <c r="P5" s="767"/>
      <c r="Q5" s="767"/>
      <c r="R5" s="767"/>
      <c r="S5" s="768"/>
      <c r="T5" s="777" t="s">
        <v>61</v>
      </c>
      <c r="U5" s="778"/>
      <c r="V5" s="778"/>
      <c r="W5" s="778"/>
      <c r="X5" s="779"/>
    </row>
    <row r="6" spans="1:25" ht="15" customHeight="1">
      <c r="A6" s="839"/>
      <c r="B6" s="840"/>
      <c r="C6" s="840"/>
      <c r="D6" s="840"/>
      <c r="E6" s="869"/>
      <c r="F6" s="818"/>
      <c r="G6" s="234" t="s">
        <v>63</v>
      </c>
      <c r="H6" s="4" t="s">
        <v>64</v>
      </c>
      <c r="I6" s="235" t="s">
        <v>65</v>
      </c>
      <c r="J6" s="10">
        <v>1</v>
      </c>
      <c r="K6" s="11">
        <v>2</v>
      </c>
      <c r="L6" s="11">
        <v>3</v>
      </c>
      <c r="M6" s="11">
        <v>4</v>
      </c>
      <c r="N6" s="188">
        <v>5</v>
      </c>
      <c r="O6" s="10">
        <v>6</v>
      </c>
      <c r="P6" s="11">
        <v>7</v>
      </c>
      <c r="Q6" s="11">
        <v>8</v>
      </c>
      <c r="R6" s="11">
        <v>9</v>
      </c>
      <c r="S6" s="12">
        <v>10</v>
      </c>
      <c r="T6" s="189">
        <v>11</v>
      </c>
      <c r="U6" s="11">
        <v>12</v>
      </c>
      <c r="V6" s="11">
        <v>13</v>
      </c>
      <c r="W6" s="11">
        <v>14</v>
      </c>
      <c r="X6" s="12">
        <v>15</v>
      </c>
    </row>
    <row r="7" spans="1:25" ht="15" customHeight="1">
      <c r="A7" s="839"/>
      <c r="B7" s="840"/>
      <c r="C7" s="840"/>
      <c r="D7" s="855"/>
      <c r="E7" s="332" t="s">
        <v>67</v>
      </c>
      <c r="F7" s="17">
        <v>36.4</v>
      </c>
      <c r="G7" s="17">
        <v>12</v>
      </c>
      <c r="H7" s="17">
        <v>13</v>
      </c>
      <c r="I7" s="18">
        <v>11.3</v>
      </c>
      <c r="J7" s="228">
        <v>2.4</v>
      </c>
      <c r="K7" s="24">
        <v>2.6</v>
      </c>
      <c r="L7" s="24">
        <v>2.6</v>
      </c>
      <c r="M7" s="24">
        <v>2.4</v>
      </c>
      <c r="N7" s="25">
        <v>2</v>
      </c>
      <c r="O7" s="228">
        <v>2.6</v>
      </c>
      <c r="P7" s="24">
        <v>2.8</v>
      </c>
      <c r="Q7" s="24">
        <v>2.7</v>
      </c>
      <c r="R7" s="24">
        <v>2.8</v>
      </c>
      <c r="S7" s="25">
        <v>2.2000000000000002</v>
      </c>
      <c r="T7" s="228">
        <v>2</v>
      </c>
      <c r="U7" s="24">
        <v>2.8</v>
      </c>
      <c r="V7" s="24">
        <v>2.1</v>
      </c>
      <c r="W7" s="24">
        <v>2.1</v>
      </c>
      <c r="X7" s="25">
        <v>2.4</v>
      </c>
      <c r="Y7" s="229"/>
    </row>
    <row r="8" spans="1:25" ht="15" customHeight="1">
      <c r="A8" s="839"/>
      <c r="B8" s="840"/>
      <c r="C8" s="840"/>
      <c r="D8" s="855"/>
      <c r="E8" s="333" t="s">
        <v>68</v>
      </c>
      <c r="F8" s="27">
        <v>35.299999999999997</v>
      </c>
      <c r="G8" s="27">
        <v>11.6</v>
      </c>
      <c r="H8" s="27">
        <v>12.7</v>
      </c>
      <c r="I8" s="28">
        <v>10.8</v>
      </c>
      <c r="J8" s="30">
        <v>2.4</v>
      </c>
      <c r="K8" s="31">
        <v>2.6</v>
      </c>
      <c r="L8" s="31">
        <v>2.4</v>
      </c>
      <c r="M8" s="31">
        <v>2.2000000000000002</v>
      </c>
      <c r="N8" s="34">
        <v>2.1</v>
      </c>
      <c r="O8" s="30">
        <v>2.5</v>
      </c>
      <c r="P8" s="31">
        <v>2.7</v>
      </c>
      <c r="Q8" s="31">
        <v>2.6</v>
      </c>
      <c r="R8" s="31">
        <v>2.7</v>
      </c>
      <c r="S8" s="34">
        <v>2.2000000000000002</v>
      </c>
      <c r="T8" s="30">
        <v>1.9</v>
      </c>
      <c r="U8" s="31">
        <v>2.6</v>
      </c>
      <c r="V8" s="31">
        <v>2</v>
      </c>
      <c r="W8" s="31">
        <v>2</v>
      </c>
      <c r="X8" s="34">
        <v>2.2000000000000002</v>
      </c>
    </row>
    <row r="9" spans="1:25" ht="15" customHeight="1">
      <c r="A9" s="841"/>
      <c r="B9" s="842"/>
      <c r="C9" s="842"/>
      <c r="D9" s="856"/>
      <c r="E9" s="334" t="s">
        <v>69</v>
      </c>
      <c r="F9" s="36">
        <v>39.6</v>
      </c>
      <c r="G9" s="36">
        <v>13.5</v>
      </c>
      <c r="H9" s="36">
        <v>13.7</v>
      </c>
      <c r="I9" s="37">
        <v>12.3</v>
      </c>
      <c r="J9" s="39">
        <v>2.8</v>
      </c>
      <c r="K9" s="40">
        <v>2.8</v>
      </c>
      <c r="L9" s="40">
        <v>2.7</v>
      </c>
      <c r="M9" s="40">
        <v>2.6</v>
      </c>
      <c r="N9" s="43">
        <v>2.5</v>
      </c>
      <c r="O9" s="39">
        <v>2.7</v>
      </c>
      <c r="P9" s="40">
        <v>2.8</v>
      </c>
      <c r="Q9" s="40">
        <v>2.8</v>
      </c>
      <c r="R9" s="40">
        <v>2.8</v>
      </c>
      <c r="S9" s="43">
        <v>2.2999999999999998</v>
      </c>
      <c r="T9" s="39">
        <v>2.4</v>
      </c>
      <c r="U9" s="40">
        <v>2.8</v>
      </c>
      <c r="V9" s="40">
        <v>2.2000000000000002</v>
      </c>
      <c r="W9" s="40">
        <v>2.4</v>
      </c>
      <c r="X9" s="43">
        <v>2.4</v>
      </c>
    </row>
    <row r="11" spans="1:25" ht="74.25" customHeight="1">
      <c r="A11" s="45" t="s">
        <v>70</v>
      </c>
      <c r="B11" s="47"/>
      <c r="C11" s="244" t="s">
        <v>71</v>
      </c>
      <c r="D11" s="48"/>
      <c r="E11" s="49"/>
      <c r="F11" s="774" t="s">
        <v>357</v>
      </c>
      <c r="G11" s="775"/>
      <c r="H11" s="776"/>
      <c r="I11" s="50"/>
      <c r="J11" s="51"/>
      <c r="K11" s="774" t="s">
        <v>73</v>
      </c>
      <c r="L11" s="775"/>
      <c r="M11" s="776"/>
      <c r="N11" s="50"/>
      <c r="O11" s="52"/>
      <c r="P11" s="774" t="s">
        <v>74</v>
      </c>
      <c r="Q11" s="775"/>
      <c r="R11" s="776"/>
      <c r="S11" s="50"/>
      <c r="T11" s="53"/>
      <c r="U11" s="774" t="s">
        <v>75</v>
      </c>
      <c r="V11" s="775"/>
      <c r="W11" s="776"/>
    </row>
    <row r="13" spans="1:25" ht="18.75" customHeight="1">
      <c r="A13" s="820" t="s">
        <v>228</v>
      </c>
      <c r="B13" s="724" t="s">
        <v>76</v>
      </c>
      <c r="C13" s="822" t="s">
        <v>77</v>
      </c>
      <c r="D13" s="850" t="s">
        <v>78</v>
      </c>
      <c r="E13" s="852" t="s">
        <v>12</v>
      </c>
      <c r="F13" s="822" t="s">
        <v>57</v>
      </c>
      <c r="G13" s="804" t="s">
        <v>58</v>
      </c>
      <c r="H13" s="805"/>
      <c r="I13" s="806"/>
      <c r="J13" s="764" t="s">
        <v>59</v>
      </c>
      <c r="K13" s="764"/>
      <c r="L13" s="764"/>
      <c r="M13" s="764"/>
      <c r="N13" s="765"/>
      <c r="O13" s="767" t="s">
        <v>60</v>
      </c>
      <c r="P13" s="767"/>
      <c r="Q13" s="767"/>
      <c r="R13" s="767"/>
      <c r="S13" s="768"/>
      <c r="T13" s="777" t="s">
        <v>61</v>
      </c>
      <c r="U13" s="778"/>
      <c r="V13" s="778"/>
      <c r="W13" s="778"/>
      <c r="X13" s="779"/>
    </row>
    <row r="14" spans="1:25" ht="15" customHeight="1">
      <c r="A14" s="821"/>
      <c r="B14" s="810"/>
      <c r="C14" s="823"/>
      <c r="D14" s="851"/>
      <c r="E14" s="853"/>
      <c r="F14" s="810"/>
      <c r="G14" s="245" t="s">
        <v>63</v>
      </c>
      <c r="H14" s="246" t="s">
        <v>64</v>
      </c>
      <c r="I14" s="247" t="s">
        <v>65</v>
      </c>
      <c r="J14" s="248">
        <v>1</v>
      </c>
      <c r="K14" s="249">
        <v>2</v>
      </c>
      <c r="L14" s="249">
        <v>3</v>
      </c>
      <c r="M14" s="249">
        <v>4</v>
      </c>
      <c r="N14" s="250">
        <v>5</v>
      </c>
      <c r="O14" s="251">
        <v>6</v>
      </c>
      <c r="P14" s="252">
        <v>7</v>
      </c>
      <c r="Q14" s="252">
        <v>8</v>
      </c>
      <c r="R14" s="252">
        <v>9</v>
      </c>
      <c r="S14" s="253">
        <v>10</v>
      </c>
      <c r="T14" s="254">
        <v>11</v>
      </c>
      <c r="U14" s="255">
        <v>12</v>
      </c>
      <c r="V14" s="255">
        <v>13</v>
      </c>
      <c r="W14" s="255">
        <v>14</v>
      </c>
      <c r="X14" s="256">
        <v>15</v>
      </c>
    </row>
    <row r="15" spans="1:25">
      <c r="A15" s="821"/>
      <c r="B15" s="513">
        <v>44665</v>
      </c>
      <c r="C15" s="73" t="s">
        <v>358</v>
      </c>
      <c r="D15" s="575" t="s">
        <v>80</v>
      </c>
      <c r="E15" s="575" t="s">
        <v>17</v>
      </c>
      <c r="F15" s="337">
        <v>38</v>
      </c>
      <c r="G15" s="340">
        <v>13</v>
      </c>
      <c r="H15" s="339">
        <v>15</v>
      </c>
      <c r="I15" s="478">
        <v>10</v>
      </c>
      <c r="J15" s="338">
        <v>3</v>
      </c>
      <c r="K15" s="339">
        <v>3</v>
      </c>
      <c r="L15" s="339">
        <v>3</v>
      </c>
      <c r="M15" s="358">
        <v>2</v>
      </c>
      <c r="N15" s="520">
        <v>2</v>
      </c>
      <c r="O15" s="340">
        <v>3</v>
      </c>
      <c r="P15" s="339">
        <v>3</v>
      </c>
      <c r="Q15" s="339">
        <v>4</v>
      </c>
      <c r="R15" s="358">
        <v>2</v>
      </c>
      <c r="S15" s="478">
        <v>3</v>
      </c>
      <c r="T15" s="483">
        <v>1</v>
      </c>
      <c r="U15" s="339">
        <v>3</v>
      </c>
      <c r="V15" s="484">
        <v>1</v>
      </c>
      <c r="W15" s="358">
        <v>2</v>
      </c>
      <c r="X15" s="341">
        <v>3</v>
      </c>
    </row>
    <row r="16" spans="1:25">
      <c r="A16" s="821"/>
      <c r="B16" s="514">
        <v>44665</v>
      </c>
      <c r="C16" s="74" t="s">
        <v>359</v>
      </c>
      <c r="D16" s="574" t="s">
        <v>80</v>
      </c>
      <c r="E16" s="574" t="s">
        <v>17</v>
      </c>
      <c r="F16" s="485" t="s">
        <v>92</v>
      </c>
      <c r="G16" s="112">
        <v>14</v>
      </c>
      <c r="H16" s="486" t="s">
        <v>92</v>
      </c>
      <c r="I16" s="487" t="s">
        <v>92</v>
      </c>
      <c r="J16" s="89">
        <v>3</v>
      </c>
      <c r="K16" s="90">
        <v>3</v>
      </c>
      <c r="L16" s="90">
        <v>3</v>
      </c>
      <c r="M16" s="160">
        <v>2</v>
      </c>
      <c r="N16" s="111">
        <v>3</v>
      </c>
      <c r="O16" s="419" t="s">
        <v>360</v>
      </c>
      <c r="P16" s="486" t="s">
        <v>360</v>
      </c>
      <c r="Q16" s="486" t="s">
        <v>360</v>
      </c>
      <c r="R16" s="486" t="s">
        <v>360</v>
      </c>
      <c r="S16" s="487" t="s">
        <v>360</v>
      </c>
      <c r="T16" s="488" t="s">
        <v>361</v>
      </c>
      <c r="U16" s="486" t="s">
        <v>361</v>
      </c>
      <c r="V16" s="486" t="s">
        <v>361</v>
      </c>
      <c r="W16" s="486" t="s">
        <v>361</v>
      </c>
      <c r="X16" s="418" t="s">
        <v>361</v>
      </c>
    </row>
    <row r="17" spans="1:24" ht="15" customHeight="1">
      <c r="A17" s="821"/>
      <c r="B17" s="515">
        <v>44693</v>
      </c>
      <c r="C17" s="75" t="s">
        <v>362</v>
      </c>
      <c r="D17" s="577"/>
      <c r="E17" s="577"/>
      <c r="F17" s="489">
        <v>36</v>
      </c>
      <c r="G17" s="424">
        <v>14</v>
      </c>
      <c r="H17" s="422">
        <v>12</v>
      </c>
      <c r="I17" s="490">
        <v>10</v>
      </c>
      <c r="J17" s="421">
        <v>3</v>
      </c>
      <c r="K17" s="422">
        <v>3</v>
      </c>
      <c r="L17" s="422">
        <v>3</v>
      </c>
      <c r="M17" s="160">
        <v>2</v>
      </c>
      <c r="N17" s="423">
        <v>3</v>
      </c>
      <c r="O17" s="424">
        <v>3</v>
      </c>
      <c r="P17" s="160">
        <v>2</v>
      </c>
      <c r="Q17" s="422">
        <v>3</v>
      </c>
      <c r="R17" s="160">
        <v>2</v>
      </c>
      <c r="S17" s="361">
        <v>2</v>
      </c>
      <c r="T17" s="491">
        <v>1</v>
      </c>
      <c r="U17" s="422">
        <v>3</v>
      </c>
      <c r="V17" s="160">
        <v>2</v>
      </c>
      <c r="W17" s="160">
        <v>2</v>
      </c>
      <c r="X17" s="162">
        <v>2</v>
      </c>
    </row>
    <row r="18" spans="1:24">
      <c r="A18" s="821"/>
      <c r="B18" s="515">
        <v>44665</v>
      </c>
      <c r="C18" s="74" t="s">
        <v>363</v>
      </c>
      <c r="D18" s="574" t="s">
        <v>118</v>
      </c>
      <c r="E18" s="574" t="s">
        <v>17</v>
      </c>
      <c r="F18" s="345">
        <v>39</v>
      </c>
      <c r="G18" s="112">
        <v>13</v>
      </c>
      <c r="H18" s="90">
        <v>15</v>
      </c>
      <c r="I18" s="91">
        <v>11</v>
      </c>
      <c r="J18" s="89">
        <v>3</v>
      </c>
      <c r="K18" s="90">
        <v>3</v>
      </c>
      <c r="L18" s="160">
        <v>2</v>
      </c>
      <c r="M18" s="90">
        <v>3</v>
      </c>
      <c r="N18" s="162">
        <v>2</v>
      </c>
      <c r="O18" s="112">
        <v>4</v>
      </c>
      <c r="P18" s="90">
        <v>3</v>
      </c>
      <c r="Q18" s="90">
        <v>3</v>
      </c>
      <c r="R18" s="90">
        <v>3</v>
      </c>
      <c r="S18" s="361">
        <v>2</v>
      </c>
      <c r="T18" s="166">
        <v>2</v>
      </c>
      <c r="U18" s="90">
        <v>3</v>
      </c>
      <c r="V18" s="160">
        <v>2</v>
      </c>
      <c r="W18" s="160">
        <v>2</v>
      </c>
      <c r="X18" s="162">
        <v>2</v>
      </c>
    </row>
    <row r="19" spans="1:24" ht="15" customHeight="1">
      <c r="A19" s="821"/>
      <c r="B19" s="515">
        <v>44665</v>
      </c>
      <c r="C19" s="74" t="s">
        <v>364</v>
      </c>
      <c r="D19" s="574" t="s">
        <v>118</v>
      </c>
      <c r="E19" s="574" t="s">
        <v>21</v>
      </c>
      <c r="F19" s="512">
        <v>35</v>
      </c>
      <c r="G19" s="112">
        <v>11</v>
      </c>
      <c r="H19" s="90">
        <v>13</v>
      </c>
      <c r="I19" s="91">
        <v>11</v>
      </c>
      <c r="J19" s="166">
        <v>2</v>
      </c>
      <c r="K19" s="90">
        <v>3</v>
      </c>
      <c r="L19" s="160">
        <v>2</v>
      </c>
      <c r="M19" s="160">
        <v>2</v>
      </c>
      <c r="N19" s="162">
        <v>2</v>
      </c>
      <c r="O19" s="170">
        <v>2</v>
      </c>
      <c r="P19" s="90">
        <v>3</v>
      </c>
      <c r="Q19" s="90">
        <v>3</v>
      </c>
      <c r="R19" s="90">
        <v>3</v>
      </c>
      <c r="S19" s="361">
        <v>2</v>
      </c>
      <c r="T19" s="166">
        <v>2</v>
      </c>
      <c r="U19" s="90">
        <v>3</v>
      </c>
      <c r="V19" s="160">
        <v>2</v>
      </c>
      <c r="W19" s="160">
        <v>2</v>
      </c>
      <c r="X19" s="162">
        <v>2</v>
      </c>
    </row>
    <row r="20" spans="1:24">
      <c r="A20" s="821"/>
      <c r="B20" s="516">
        <v>44693</v>
      </c>
      <c r="C20" s="74" t="s">
        <v>365</v>
      </c>
      <c r="D20" s="573" t="s">
        <v>118</v>
      </c>
      <c r="E20" s="573" t="s">
        <v>17</v>
      </c>
      <c r="F20" s="492" t="s">
        <v>92</v>
      </c>
      <c r="G20" s="493">
        <v>13</v>
      </c>
      <c r="H20" s="494" t="s">
        <v>92</v>
      </c>
      <c r="I20" s="495" t="s">
        <v>92</v>
      </c>
      <c r="J20" s="496">
        <v>3</v>
      </c>
      <c r="K20" s="497">
        <v>3</v>
      </c>
      <c r="L20" s="497">
        <v>3</v>
      </c>
      <c r="M20" s="497">
        <v>2</v>
      </c>
      <c r="N20" s="519">
        <v>2</v>
      </c>
      <c r="O20" s="498" t="s">
        <v>360</v>
      </c>
      <c r="P20" s="494" t="s">
        <v>360</v>
      </c>
      <c r="Q20" s="494" t="s">
        <v>360</v>
      </c>
      <c r="R20" s="494" t="s">
        <v>360</v>
      </c>
      <c r="S20" s="495" t="s">
        <v>360</v>
      </c>
      <c r="T20" s="499" t="s">
        <v>366</v>
      </c>
      <c r="U20" s="494" t="s">
        <v>366</v>
      </c>
      <c r="V20" s="494" t="s">
        <v>366</v>
      </c>
      <c r="W20" s="494" t="s">
        <v>366</v>
      </c>
      <c r="X20" s="500" t="s">
        <v>366</v>
      </c>
    </row>
    <row r="21" spans="1:24" ht="15" customHeight="1">
      <c r="A21" s="821"/>
      <c r="B21" s="515">
        <v>44665</v>
      </c>
      <c r="C21" s="74" t="s">
        <v>367</v>
      </c>
      <c r="D21" s="574" t="s">
        <v>118</v>
      </c>
      <c r="E21" s="574" t="s">
        <v>17</v>
      </c>
      <c r="F21" s="512">
        <v>32</v>
      </c>
      <c r="G21" s="112">
        <v>10.5</v>
      </c>
      <c r="H21" s="90">
        <v>12</v>
      </c>
      <c r="I21" s="91">
        <v>9</v>
      </c>
      <c r="J21" s="166">
        <v>2.5</v>
      </c>
      <c r="K21" s="160">
        <v>2</v>
      </c>
      <c r="L21" s="160">
        <v>2</v>
      </c>
      <c r="M21" s="160">
        <v>2</v>
      </c>
      <c r="N21" s="162">
        <v>2</v>
      </c>
      <c r="O21" s="112">
        <v>3</v>
      </c>
      <c r="P21" s="160">
        <v>2</v>
      </c>
      <c r="Q21" s="90">
        <v>3</v>
      </c>
      <c r="R21" s="160">
        <v>2</v>
      </c>
      <c r="S21" s="361">
        <v>2</v>
      </c>
      <c r="T21" s="166">
        <v>2</v>
      </c>
      <c r="U21" s="160">
        <v>2</v>
      </c>
      <c r="V21" s="501">
        <v>1.5</v>
      </c>
      <c r="W21" s="501">
        <v>1.5</v>
      </c>
      <c r="X21" s="162">
        <v>2</v>
      </c>
    </row>
    <row r="22" spans="1:24">
      <c r="A22" s="821"/>
      <c r="B22" s="515">
        <v>44665</v>
      </c>
      <c r="C22" s="74" t="s">
        <v>368</v>
      </c>
      <c r="D22" s="574" t="s">
        <v>80</v>
      </c>
      <c r="E22" s="574" t="s">
        <v>21</v>
      </c>
      <c r="F22" s="345">
        <v>37</v>
      </c>
      <c r="G22" s="112">
        <v>13</v>
      </c>
      <c r="H22" s="90">
        <v>13</v>
      </c>
      <c r="I22" s="91">
        <v>11</v>
      </c>
      <c r="J22" s="166">
        <v>2</v>
      </c>
      <c r="K22" s="90">
        <v>3</v>
      </c>
      <c r="L22" s="90">
        <v>3</v>
      </c>
      <c r="M22" s="90">
        <v>3</v>
      </c>
      <c r="N22" s="162">
        <v>2</v>
      </c>
      <c r="O22" s="112">
        <v>3</v>
      </c>
      <c r="P22" s="160">
        <v>2</v>
      </c>
      <c r="Q22" s="160">
        <v>2</v>
      </c>
      <c r="R22" s="90">
        <v>3</v>
      </c>
      <c r="S22" s="91">
        <v>3</v>
      </c>
      <c r="T22" s="166">
        <v>2</v>
      </c>
      <c r="U22" s="90">
        <v>3</v>
      </c>
      <c r="V22" s="160">
        <v>2</v>
      </c>
      <c r="W22" s="160">
        <v>2</v>
      </c>
      <c r="X22" s="162">
        <v>2</v>
      </c>
    </row>
    <row r="23" spans="1:24" ht="27">
      <c r="A23" s="821"/>
      <c r="B23" s="515">
        <v>44665</v>
      </c>
      <c r="C23" s="74" t="s">
        <v>369</v>
      </c>
      <c r="D23" s="574" t="s">
        <v>80</v>
      </c>
      <c r="E23" s="574" t="s">
        <v>25</v>
      </c>
      <c r="F23" s="345">
        <v>40</v>
      </c>
      <c r="G23" s="112">
        <v>11</v>
      </c>
      <c r="H23" s="90">
        <v>15</v>
      </c>
      <c r="I23" s="91">
        <v>14</v>
      </c>
      <c r="J23" s="166">
        <v>2</v>
      </c>
      <c r="K23" s="160">
        <v>2</v>
      </c>
      <c r="L23" s="160">
        <v>2</v>
      </c>
      <c r="M23" s="90">
        <v>3</v>
      </c>
      <c r="N23" s="162">
        <v>2</v>
      </c>
      <c r="O23" s="112">
        <v>3</v>
      </c>
      <c r="P23" s="90">
        <v>3</v>
      </c>
      <c r="Q23" s="90">
        <v>3</v>
      </c>
      <c r="R23" s="90">
        <v>3</v>
      </c>
      <c r="S23" s="91">
        <v>3</v>
      </c>
      <c r="T23" s="89">
        <v>3</v>
      </c>
      <c r="U23" s="90">
        <v>3</v>
      </c>
      <c r="V23" s="160">
        <v>2</v>
      </c>
      <c r="W23" s="90">
        <v>3</v>
      </c>
      <c r="X23" s="111">
        <v>3</v>
      </c>
    </row>
    <row r="24" spans="1:24">
      <c r="A24" s="821"/>
      <c r="B24" s="515">
        <v>44665</v>
      </c>
      <c r="C24" s="74" t="s">
        <v>370</v>
      </c>
      <c r="D24" s="574" t="s">
        <v>118</v>
      </c>
      <c r="E24" s="574" t="s">
        <v>21</v>
      </c>
      <c r="F24" s="512">
        <v>33</v>
      </c>
      <c r="G24" s="112">
        <v>11</v>
      </c>
      <c r="H24" s="90">
        <v>12</v>
      </c>
      <c r="I24" s="91">
        <v>10</v>
      </c>
      <c r="J24" s="166">
        <v>2</v>
      </c>
      <c r="K24" s="160">
        <v>2</v>
      </c>
      <c r="L24" s="90">
        <v>3</v>
      </c>
      <c r="M24" s="160">
        <v>2</v>
      </c>
      <c r="N24" s="162">
        <v>2</v>
      </c>
      <c r="O24" s="170">
        <v>2</v>
      </c>
      <c r="P24" s="90">
        <v>3</v>
      </c>
      <c r="Q24" s="160">
        <v>2</v>
      </c>
      <c r="R24" s="90">
        <v>3</v>
      </c>
      <c r="S24" s="361">
        <v>2</v>
      </c>
      <c r="T24" s="166">
        <v>2</v>
      </c>
      <c r="U24" s="90">
        <v>3</v>
      </c>
      <c r="V24" s="501">
        <v>1</v>
      </c>
      <c r="W24" s="160">
        <v>2</v>
      </c>
      <c r="X24" s="162">
        <v>2</v>
      </c>
    </row>
    <row r="25" spans="1:24">
      <c r="A25" s="821"/>
      <c r="B25" s="514">
        <v>44665</v>
      </c>
      <c r="C25" s="74" t="s">
        <v>371</v>
      </c>
      <c r="D25" s="574" t="s">
        <v>118</v>
      </c>
      <c r="E25" s="574" t="s">
        <v>17</v>
      </c>
      <c r="F25" s="485" t="s">
        <v>92</v>
      </c>
      <c r="G25" s="112">
        <v>12</v>
      </c>
      <c r="H25" s="90">
        <v>10</v>
      </c>
      <c r="I25" s="487" t="s">
        <v>92</v>
      </c>
      <c r="J25" s="166">
        <v>2</v>
      </c>
      <c r="K25" s="160">
        <v>2</v>
      </c>
      <c r="L25" s="90">
        <v>3</v>
      </c>
      <c r="M25" s="90">
        <v>3</v>
      </c>
      <c r="N25" s="162">
        <v>2</v>
      </c>
      <c r="O25" s="170">
        <v>2</v>
      </c>
      <c r="P25" s="160">
        <v>2</v>
      </c>
      <c r="Q25" s="160">
        <v>2</v>
      </c>
      <c r="R25" s="160">
        <v>2</v>
      </c>
      <c r="S25" s="361">
        <v>2</v>
      </c>
      <c r="T25" s="488" t="s">
        <v>93</v>
      </c>
      <c r="U25" s="486" t="s">
        <v>93</v>
      </c>
      <c r="V25" s="486" t="s">
        <v>93</v>
      </c>
      <c r="W25" s="486" t="s">
        <v>93</v>
      </c>
      <c r="X25" s="418" t="s">
        <v>93</v>
      </c>
    </row>
    <row r="26" spans="1:24">
      <c r="A26" s="821"/>
      <c r="B26" s="515">
        <v>44693</v>
      </c>
      <c r="C26" s="75" t="s">
        <v>372</v>
      </c>
      <c r="D26" s="577"/>
      <c r="E26" s="577"/>
      <c r="F26" s="489">
        <v>33</v>
      </c>
      <c r="G26" s="112">
        <v>12</v>
      </c>
      <c r="H26" s="90">
        <v>10</v>
      </c>
      <c r="I26" s="490">
        <v>11</v>
      </c>
      <c r="J26" s="166">
        <v>2</v>
      </c>
      <c r="K26" s="160">
        <v>2</v>
      </c>
      <c r="L26" s="422">
        <v>3</v>
      </c>
      <c r="M26" s="422">
        <v>3</v>
      </c>
      <c r="N26" s="162">
        <v>2</v>
      </c>
      <c r="O26" s="170">
        <v>2</v>
      </c>
      <c r="P26" s="160">
        <v>2</v>
      </c>
      <c r="Q26" s="160">
        <v>2</v>
      </c>
      <c r="R26" s="160">
        <v>2</v>
      </c>
      <c r="S26" s="361">
        <v>2</v>
      </c>
      <c r="T26" s="166">
        <v>2</v>
      </c>
      <c r="U26" s="160">
        <v>2</v>
      </c>
      <c r="V26" s="422">
        <v>3</v>
      </c>
      <c r="W26" s="160">
        <v>2</v>
      </c>
      <c r="X26" s="162">
        <v>2</v>
      </c>
    </row>
    <row r="27" spans="1:24">
      <c r="A27" s="821"/>
      <c r="B27" s="515">
        <v>44665</v>
      </c>
      <c r="C27" s="74" t="s">
        <v>373</v>
      </c>
      <c r="D27" s="574" t="s">
        <v>80</v>
      </c>
      <c r="E27" s="574" t="s">
        <v>21</v>
      </c>
      <c r="F27" s="345">
        <v>40</v>
      </c>
      <c r="G27" s="112">
        <v>12</v>
      </c>
      <c r="H27" s="90">
        <v>15</v>
      </c>
      <c r="I27" s="91">
        <v>13</v>
      </c>
      <c r="J27" s="166">
        <v>2</v>
      </c>
      <c r="K27" s="90">
        <v>3</v>
      </c>
      <c r="L27" s="90">
        <v>3</v>
      </c>
      <c r="M27" s="160">
        <v>2</v>
      </c>
      <c r="N27" s="162">
        <v>2</v>
      </c>
      <c r="O27" s="112">
        <v>3</v>
      </c>
      <c r="P27" s="90">
        <v>3</v>
      </c>
      <c r="Q27" s="90">
        <v>3</v>
      </c>
      <c r="R27" s="90">
        <v>3</v>
      </c>
      <c r="S27" s="91">
        <v>3</v>
      </c>
      <c r="T27" s="89">
        <v>3</v>
      </c>
      <c r="U27" s="90">
        <v>3</v>
      </c>
      <c r="V27" s="90">
        <v>2</v>
      </c>
      <c r="W27" s="160">
        <v>2</v>
      </c>
      <c r="X27" s="111">
        <v>3</v>
      </c>
    </row>
    <row r="28" spans="1:24" ht="27">
      <c r="A28" s="821"/>
      <c r="B28" s="515">
        <v>44665</v>
      </c>
      <c r="C28" s="74" t="s">
        <v>374</v>
      </c>
      <c r="D28" s="574" t="s">
        <v>118</v>
      </c>
      <c r="E28" s="574" t="s">
        <v>25</v>
      </c>
      <c r="F28" s="512">
        <v>36</v>
      </c>
      <c r="G28" s="112">
        <v>13</v>
      </c>
      <c r="H28" s="90">
        <v>12</v>
      </c>
      <c r="I28" s="91">
        <v>11</v>
      </c>
      <c r="J28" s="89">
        <v>3</v>
      </c>
      <c r="K28" s="90">
        <v>3</v>
      </c>
      <c r="L28" s="90">
        <v>3</v>
      </c>
      <c r="M28" s="160">
        <v>2</v>
      </c>
      <c r="N28" s="162">
        <v>2</v>
      </c>
      <c r="O28" s="170">
        <v>2</v>
      </c>
      <c r="P28" s="90">
        <v>3</v>
      </c>
      <c r="Q28" s="160">
        <v>2</v>
      </c>
      <c r="R28" s="90">
        <v>3</v>
      </c>
      <c r="S28" s="361">
        <v>2</v>
      </c>
      <c r="T28" s="166">
        <v>2</v>
      </c>
      <c r="U28" s="90">
        <v>3</v>
      </c>
      <c r="V28" s="160">
        <v>2</v>
      </c>
      <c r="W28" s="160">
        <v>2</v>
      </c>
      <c r="X28" s="162">
        <v>2</v>
      </c>
    </row>
    <row r="29" spans="1:24">
      <c r="A29" s="821"/>
      <c r="B29" s="515">
        <v>44665</v>
      </c>
      <c r="C29" s="74" t="s">
        <v>375</v>
      </c>
      <c r="D29" s="574" t="s">
        <v>118</v>
      </c>
      <c r="E29" s="574" t="s">
        <v>17</v>
      </c>
      <c r="F29" s="345">
        <v>39</v>
      </c>
      <c r="G29" s="112">
        <v>15</v>
      </c>
      <c r="H29" s="90">
        <v>12</v>
      </c>
      <c r="I29" s="91">
        <v>12</v>
      </c>
      <c r="J29" s="89">
        <v>3</v>
      </c>
      <c r="K29" s="90">
        <v>4</v>
      </c>
      <c r="L29" s="90">
        <v>3</v>
      </c>
      <c r="M29" s="90">
        <v>3</v>
      </c>
      <c r="N29" s="162">
        <v>2</v>
      </c>
      <c r="O29" s="170">
        <v>2</v>
      </c>
      <c r="P29" s="90">
        <v>3</v>
      </c>
      <c r="Q29" s="160">
        <v>2</v>
      </c>
      <c r="R29" s="90">
        <v>3</v>
      </c>
      <c r="S29" s="361">
        <v>2</v>
      </c>
      <c r="T29" s="166">
        <v>2</v>
      </c>
      <c r="U29" s="90">
        <v>3</v>
      </c>
      <c r="V29" s="90">
        <v>3</v>
      </c>
      <c r="W29" s="160">
        <v>2</v>
      </c>
      <c r="X29" s="162">
        <v>2</v>
      </c>
    </row>
    <row r="30" spans="1:24">
      <c r="A30" s="821"/>
      <c r="B30" s="515">
        <v>44665</v>
      </c>
      <c r="C30" s="74" t="s">
        <v>376</v>
      </c>
      <c r="D30" s="574" t="s">
        <v>80</v>
      </c>
      <c r="E30" s="574" t="s">
        <v>21</v>
      </c>
      <c r="F30" s="512">
        <v>35</v>
      </c>
      <c r="G30" s="112">
        <v>12</v>
      </c>
      <c r="H30" s="90">
        <v>13</v>
      </c>
      <c r="I30" s="91">
        <v>10</v>
      </c>
      <c r="J30" s="166">
        <v>2</v>
      </c>
      <c r="K30" s="90">
        <v>3</v>
      </c>
      <c r="L30" s="90">
        <v>3</v>
      </c>
      <c r="M30" s="90">
        <v>3</v>
      </c>
      <c r="N30" s="502">
        <v>1</v>
      </c>
      <c r="O30" s="170">
        <v>2</v>
      </c>
      <c r="P30" s="90">
        <v>3</v>
      </c>
      <c r="Q30" s="90">
        <v>3</v>
      </c>
      <c r="R30" s="90">
        <v>3</v>
      </c>
      <c r="S30" s="361">
        <v>2</v>
      </c>
      <c r="T30" s="491">
        <v>1</v>
      </c>
      <c r="U30" s="90">
        <v>3</v>
      </c>
      <c r="V30" s="501">
        <v>1</v>
      </c>
      <c r="W30" s="160">
        <v>2</v>
      </c>
      <c r="X30" s="111">
        <v>3</v>
      </c>
    </row>
    <row r="31" spans="1:24">
      <c r="A31" s="821"/>
      <c r="B31" s="515">
        <v>44665</v>
      </c>
      <c r="C31" s="74" t="s">
        <v>377</v>
      </c>
      <c r="D31" s="574" t="s">
        <v>118</v>
      </c>
      <c r="E31" s="574" t="s">
        <v>17</v>
      </c>
      <c r="F31" s="345">
        <v>39</v>
      </c>
      <c r="G31" s="112">
        <v>14</v>
      </c>
      <c r="H31" s="90">
        <v>13</v>
      </c>
      <c r="I31" s="91">
        <v>12</v>
      </c>
      <c r="J31" s="89">
        <v>3</v>
      </c>
      <c r="K31" s="90">
        <v>3</v>
      </c>
      <c r="L31" s="90">
        <v>3</v>
      </c>
      <c r="M31" s="90">
        <v>3</v>
      </c>
      <c r="N31" s="162">
        <v>2</v>
      </c>
      <c r="O31" s="112">
        <v>2</v>
      </c>
      <c r="P31" s="90">
        <v>3</v>
      </c>
      <c r="Q31" s="90">
        <v>3</v>
      </c>
      <c r="R31" s="90">
        <v>3</v>
      </c>
      <c r="S31" s="361">
        <v>2</v>
      </c>
      <c r="T31" s="166">
        <v>2</v>
      </c>
      <c r="U31" s="160">
        <v>2</v>
      </c>
      <c r="V31" s="90">
        <v>3</v>
      </c>
      <c r="W31" s="160">
        <v>2</v>
      </c>
      <c r="X31" s="111">
        <v>3</v>
      </c>
    </row>
    <row r="32" spans="1:24">
      <c r="A32" s="821"/>
      <c r="B32" s="515">
        <v>44665</v>
      </c>
      <c r="C32" s="74" t="s">
        <v>378</v>
      </c>
      <c r="D32" s="574" t="s">
        <v>118</v>
      </c>
      <c r="E32" s="574" t="s">
        <v>17</v>
      </c>
      <c r="F32" s="345">
        <v>37</v>
      </c>
      <c r="G32" s="112">
        <v>11</v>
      </c>
      <c r="H32" s="90">
        <v>14</v>
      </c>
      <c r="I32" s="91">
        <v>12</v>
      </c>
      <c r="J32" s="89">
        <v>3</v>
      </c>
      <c r="K32" s="160">
        <v>2</v>
      </c>
      <c r="L32" s="160">
        <v>2</v>
      </c>
      <c r="M32" s="160">
        <v>2</v>
      </c>
      <c r="N32" s="162">
        <v>2</v>
      </c>
      <c r="O32" s="112">
        <v>3</v>
      </c>
      <c r="P32" s="90">
        <v>3</v>
      </c>
      <c r="Q32" s="90">
        <v>3</v>
      </c>
      <c r="R32" s="90">
        <v>3</v>
      </c>
      <c r="S32" s="361">
        <v>2</v>
      </c>
      <c r="T32" s="89">
        <v>3</v>
      </c>
      <c r="U32" s="90">
        <v>3</v>
      </c>
      <c r="V32" s="160">
        <v>2</v>
      </c>
      <c r="W32" s="160">
        <v>2</v>
      </c>
      <c r="X32" s="162">
        <v>2</v>
      </c>
    </row>
    <row r="33" spans="1:24">
      <c r="A33" s="821"/>
      <c r="B33" s="515">
        <v>44665</v>
      </c>
      <c r="C33" s="74" t="s">
        <v>379</v>
      </c>
      <c r="D33" s="574" t="s">
        <v>118</v>
      </c>
      <c r="E33" s="574" t="s">
        <v>17</v>
      </c>
      <c r="F33" s="512">
        <v>36</v>
      </c>
      <c r="G33" s="112">
        <v>11</v>
      </c>
      <c r="H33" s="90">
        <v>14</v>
      </c>
      <c r="I33" s="91">
        <v>11</v>
      </c>
      <c r="J33" s="166">
        <v>2</v>
      </c>
      <c r="K33" s="90">
        <v>3</v>
      </c>
      <c r="L33" s="160">
        <v>2</v>
      </c>
      <c r="M33" s="160">
        <v>2</v>
      </c>
      <c r="N33" s="162">
        <v>2</v>
      </c>
      <c r="O33" s="112">
        <v>3</v>
      </c>
      <c r="P33" s="90">
        <v>3</v>
      </c>
      <c r="Q33" s="90">
        <v>3</v>
      </c>
      <c r="R33" s="90">
        <v>3</v>
      </c>
      <c r="S33" s="361">
        <v>2</v>
      </c>
      <c r="T33" s="166">
        <v>2</v>
      </c>
      <c r="U33" s="90">
        <v>3</v>
      </c>
      <c r="V33" s="160">
        <v>2</v>
      </c>
      <c r="W33" s="160">
        <v>2</v>
      </c>
      <c r="X33" s="162">
        <v>2</v>
      </c>
    </row>
    <row r="34" spans="1:24" ht="27">
      <c r="A34" s="821"/>
      <c r="B34" s="515">
        <v>44665</v>
      </c>
      <c r="C34" s="74" t="s">
        <v>380</v>
      </c>
      <c r="D34" s="574" t="s">
        <v>118</v>
      </c>
      <c r="E34" s="574" t="s">
        <v>25</v>
      </c>
      <c r="F34" s="512">
        <v>35</v>
      </c>
      <c r="G34" s="112">
        <v>9</v>
      </c>
      <c r="H34" s="90">
        <v>13</v>
      </c>
      <c r="I34" s="91">
        <v>13</v>
      </c>
      <c r="J34" s="166">
        <v>2</v>
      </c>
      <c r="K34" s="160">
        <v>2</v>
      </c>
      <c r="L34" s="160">
        <v>2</v>
      </c>
      <c r="M34" s="160">
        <v>2</v>
      </c>
      <c r="N34" s="502">
        <v>1</v>
      </c>
      <c r="O34" s="170">
        <v>2</v>
      </c>
      <c r="P34" s="90">
        <v>3</v>
      </c>
      <c r="Q34" s="90">
        <v>3</v>
      </c>
      <c r="R34" s="90">
        <v>3</v>
      </c>
      <c r="S34" s="361">
        <v>2</v>
      </c>
      <c r="T34" s="166">
        <v>2</v>
      </c>
      <c r="U34" s="90">
        <v>3</v>
      </c>
      <c r="V34" s="90">
        <v>3</v>
      </c>
      <c r="W34" s="160">
        <v>2</v>
      </c>
      <c r="X34" s="111">
        <v>3</v>
      </c>
    </row>
    <row r="35" spans="1:24">
      <c r="A35" s="821"/>
      <c r="B35" s="517">
        <v>44665</v>
      </c>
      <c r="C35" s="503" t="s">
        <v>381</v>
      </c>
      <c r="D35" s="576" t="s">
        <v>118</v>
      </c>
      <c r="E35" s="576" t="s">
        <v>17</v>
      </c>
      <c r="F35" s="504" t="s">
        <v>92</v>
      </c>
      <c r="G35" s="130">
        <v>10</v>
      </c>
      <c r="H35" s="128">
        <v>13</v>
      </c>
      <c r="I35" s="464" t="s">
        <v>92</v>
      </c>
      <c r="J35" s="183">
        <v>2</v>
      </c>
      <c r="K35" s="175">
        <v>2</v>
      </c>
      <c r="L35" s="175">
        <v>2</v>
      </c>
      <c r="M35" s="175">
        <v>2</v>
      </c>
      <c r="N35" s="176">
        <v>2</v>
      </c>
      <c r="O35" s="130">
        <v>3</v>
      </c>
      <c r="P35" s="128">
        <v>3</v>
      </c>
      <c r="Q35" s="175">
        <v>2</v>
      </c>
      <c r="R35" s="128">
        <v>3</v>
      </c>
      <c r="S35" s="450">
        <v>2</v>
      </c>
      <c r="T35" s="505" t="s">
        <v>114</v>
      </c>
      <c r="U35" s="410" t="s">
        <v>114</v>
      </c>
      <c r="V35" s="410" t="s">
        <v>114</v>
      </c>
      <c r="W35" s="410" t="s">
        <v>114</v>
      </c>
      <c r="X35" s="411" t="s">
        <v>114</v>
      </c>
    </row>
    <row r="36" spans="1:24">
      <c r="A36" s="821"/>
      <c r="B36" s="518">
        <v>44707</v>
      </c>
      <c r="C36" s="506" t="s">
        <v>382</v>
      </c>
      <c r="D36" s="506"/>
      <c r="E36" s="506"/>
      <c r="F36" s="462">
        <v>36</v>
      </c>
      <c r="G36" s="507">
        <v>10</v>
      </c>
      <c r="H36" s="508">
        <v>13</v>
      </c>
      <c r="I36" s="509">
        <v>13</v>
      </c>
      <c r="J36" s="510">
        <v>2</v>
      </c>
      <c r="K36" s="508">
        <v>2</v>
      </c>
      <c r="L36" s="508">
        <v>2</v>
      </c>
      <c r="M36" s="508">
        <v>2</v>
      </c>
      <c r="N36" s="511">
        <v>2</v>
      </c>
      <c r="O36" s="507">
        <v>3</v>
      </c>
      <c r="P36" s="508">
        <v>3</v>
      </c>
      <c r="Q36" s="359">
        <v>2</v>
      </c>
      <c r="R36" s="508">
        <v>3</v>
      </c>
      <c r="S36" s="362">
        <v>2</v>
      </c>
      <c r="T36" s="521">
        <v>2</v>
      </c>
      <c r="U36" s="359">
        <v>2</v>
      </c>
      <c r="V36" s="508">
        <v>3</v>
      </c>
      <c r="W36" s="508">
        <v>3</v>
      </c>
      <c r="X36" s="511">
        <v>3</v>
      </c>
    </row>
    <row r="37" spans="1:24">
      <c r="G37" s="229"/>
      <c r="J37" s="229"/>
      <c r="K37" s="229"/>
      <c r="L37" s="229"/>
      <c r="M37" s="229"/>
    </row>
    <row r="38" spans="1:24" ht="18.95">
      <c r="F38" s="745" t="s">
        <v>159</v>
      </c>
      <c r="G38" s="746"/>
      <c r="H38" s="759"/>
      <c r="I38" s="791" t="s">
        <v>160</v>
      </c>
      <c r="J38" s="793" t="s">
        <v>59</v>
      </c>
      <c r="K38" s="793"/>
      <c r="L38" s="793"/>
      <c r="M38" s="793"/>
      <c r="N38" s="794"/>
      <c r="O38" s="766" t="s">
        <v>60</v>
      </c>
      <c r="P38" s="767"/>
      <c r="Q38" s="767"/>
      <c r="R38" s="767"/>
      <c r="S38" s="768"/>
      <c r="T38" s="777" t="s">
        <v>61</v>
      </c>
      <c r="U38" s="778"/>
      <c r="V38" s="778"/>
      <c r="W38" s="778"/>
      <c r="X38" s="779"/>
    </row>
    <row r="39" spans="1:24">
      <c r="F39" s="747"/>
      <c r="G39" s="748"/>
      <c r="H39" s="760"/>
      <c r="I39" s="792"/>
      <c r="J39" s="10">
        <v>1</v>
      </c>
      <c r="K39" s="11">
        <v>2</v>
      </c>
      <c r="L39" s="11">
        <v>3</v>
      </c>
      <c r="M39" s="11">
        <v>4</v>
      </c>
      <c r="N39" s="188">
        <v>5</v>
      </c>
      <c r="O39" s="10">
        <v>6</v>
      </c>
      <c r="P39" s="11">
        <v>7</v>
      </c>
      <c r="Q39" s="11">
        <v>8</v>
      </c>
      <c r="R39" s="11">
        <v>9</v>
      </c>
      <c r="S39" s="12">
        <v>10</v>
      </c>
      <c r="T39" s="189">
        <v>11</v>
      </c>
      <c r="U39" s="11">
        <v>12</v>
      </c>
      <c r="V39" s="11">
        <v>13</v>
      </c>
      <c r="W39" s="11">
        <v>14</v>
      </c>
      <c r="X39" s="12">
        <v>15</v>
      </c>
    </row>
    <row r="40" spans="1:24">
      <c r="F40" s="747"/>
      <c r="G40" s="748"/>
      <c r="H40" s="748"/>
      <c r="I40" s="269" t="s">
        <v>161</v>
      </c>
      <c r="J40" s="223"/>
      <c r="K40" s="197"/>
      <c r="L40" s="197"/>
      <c r="M40" s="197"/>
      <c r="N40" s="289">
        <v>2</v>
      </c>
      <c r="O40" s="223"/>
      <c r="P40" s="197"/>
      <c r="Q40" s="197"/>
      <c r="R40" s="197"/>
      <c r="S40" s="224"/>
      <c r="T40" s="480">
        <v>3</v>
      </c>
      <c r="U40" s="197"/>
      <c r="V40" s="195">
        <v>4</v>
      </c>
      <c r="W40" s="24">
        <v>1</v>
      </c>
      <c r="X40" s="481"/>
    </row>
    <row r="41" spans="1:24">
      <c r="F41" s="747"/>
      <c r="G41" s="748"/>
      <c r="H41" s="748"/>
      <c r="I41" s="275" t="s">
        <v>162</v>
      </c>
      <c r="J41" s="201">
        <v>13</v>
      </c>
      <c r="K41" s="202">
        <v>9</v>
      </c>
      <c r="L41" s="202">
        <v>9</v>
      </c>
      <c r="M41" s="202">
        <v>14</v>
      </c>
      <c r="N41" s="203">
        <v>18</v>
      </c>
      <c r="O41" s="201">
        <v>9</v>
      </c>
      <c r="P41" s="202">
        <v>5</v>
      </c>
      <c r="Q41" s="202">
        <v>8</v>
      </c>
      <c r="R41" s="202">
        <v>5</v>
      </c>
      <c r="S41" s="209">
        <v>16</v>
      </c>
      <c r="T41" s="30">
        <v>12</v>
      </c>
      <c r="U41" s="31">
        <v>4</v>
      </c>
      <c r="V41" s="31">
        <v>9</v>
      </c>
      <c r="W41" s="31">
        <v>15</v>
      </c>
      <c r="X41" s="34">
        <v>11</v>
      </c>
    </row>
    <row r="42" spans="1:24">
      <c r="F42" s="747"/>
      <c r="G42" s="748"/>
      <c r="H42" s="748"/>
      <c r="I42" s="28" t="s">
        <v>163</v>
      </c>
      <c r="J42" s="33">
        <v>9</v>
      </c>
      <c r="K42" s="31">
        <v>12</v>
      </c>
      <c r="L42" s="31">
        <v>13</v>
      </c>
      <c r="M42" s="31">
        <v>8</v>
      </c>
      <c r="N42" s="32">
        <v>2</v>
      </c>
      <c r="O42" s="33">
        <v>10</v>
      </c>
      <c r="P42" s="31">
        <v>15</v>
      </c>
      <c r="Q42" s="31">
        <v>11</v>
      </c>
      <c r="R42" s="31">
        <v>15</v>
      </c>
      <c r="S42" s="34">
        <v>4</v>
      </c>
      <c r="T42" s="30">
        <v>3</v>
      </c>
      <c r="U42" s="31">
        <v>14</v>
      </c>
      <c r="V42" s="31">
        <v>5</v>
      </c>
      <c r="W42" s="31">
        <v>2</v>
      </c>
      <c r="X42" s="34">
        <v>7</v>
      </c>
    </row>
    <row r="43" spans="1:24">
      <c r="F43" s="747"/>
      <c r="G43" s="748"/>
      <c r="H43" s="748"/>
      <c r="I43" s="28" t="s">
        <v>164</v>
      </c>
      <c r="J43" s="204"/>
      <c r="K43" s="202">
        <v>1</v>
      </c>
      <c r="L43" s="208"/>
      <c r="M43" s="208"/>
      <c r="N43" s="207"/>
      <c r="O43" s="33">
        <v>1</v>
      </c>
      <c r="P43" s="208"/>
      <c r="Q43" s="202">
        <v>1</v>
      </c>
      <c r="R43" s="208"/>
      <c r="S43" s="210"/>
      <c r="T43" s="211"/>
      <c r="U43" s="208"/>
      <c r="V43" s="208"/>
      <c r="W43" s="208"/>
      <c r="X43" s="210"/>
    </row>
    <row r="44" spans="1:24">
      <c r="F44" s="747"/>
      <c r="G44" s="748"/>
      <c r="H44" s="748"/>
      <c r="I44" s="28" t="s">
        <v>165</v>
      </c>
      <c r="J44" s="204"/>
      <c r="K44" s="208"/>
      <c r="L44" s="208"/>
      <c r="M44" s="208"/>
      <c r="N44" s="207"/>
      <c r="O44" s="204"/>
      <c r="P44" s="208"/>
      <c r="Q44" s="208"/>
      <c r="R44" s="208"/>
      <c r="S44" s="210"/>
      <c r="T44" s="211"/>
      <c r="U44" s="208"/>
      <c r="V44" s="208"/>
      <c r="W44" s="208"/>
      <c r="X44" s="210"/>
    </row>
    <row r="45" spans="1:24">
      <c r="F45" s="747"/>
      <c r="G45" s="748"/>
      <c r="H45" s="748"/>
      <c r="I45" s="281" t="s">
        <v>166</v>
      </c>
      <c r="J45" s="204"/>
      <c r="K45" s="208"/>
      <c r="L45" s="208"/>
      <c r="M45" s="208"/>
      <c r="N45" s="207"/>
      <c r="O45" s="204"/>
      <c r="P45" s="208"/>
      <c r="Q45" s="208"/>
      <c r="R45" s="208"/>
      <c r="S45" s="210"/>
      <c r="T45" s="211"/>
      <c r="U45" s="208"/>
      <c r="V45" s="208"/>
      <c r="W45" s="208"/>
      <c r="X45" s="210"/>
    </row>
    <row r="46" spans="1:24">
      <c r="F46" s="747"/>
      <c r="G46" s="748"/>
      <c r="H46" s="748"/>
      <c r="I46" s="281" t="s">
        <v>167</v>
      </c>
      <c r="J46" s="204"/>
      <c r="K46" s="208"/>
      <c r="L46" s="208"/>
      <c r="M46" s="208"/>
      <c r="N46" s="207"/>
      <c r="O46" s="204"/>
      <c r="P46" s="208"/>
      <c r="Q46" s="208"/>
      <c r="R46" s="208"/>
      <c r="S46" s="210"/>
      <c r="T46" s="30">
        <v>1</v>
      </c>
      <c r="U46" s="31">
        <v>1</v>
      </c>
      <c r="V46" s="31">
        <v>1</v>
      </c>
      <c r="W46" s="31">
        <v>1</v>
      </c>
      <c r="X46" s="34">
        <v>1</v>
      </c>
    </row>
    <row r="47" spans="1:24">
      <c r="F47" s="747"/>
      <c r="G47" s="748"/>
      <c r="H47" s="748"/>
      <c r="I47" s="281" t="s">
        <v>168</v>
      </c>
      <c r="J47" s="204"/>
      <c r="K47" s="208"/>
      <c r="L47" s="208"/>
      <c r="M47" s="208"/>
      <c r="N47" s="207"/>
      <c r="O47" s="204"/>
      <c r="P47" s="208"/>
      <c r="Q47" s="208"/>
      <c r="R47" s="208"/>
      <c r="S47" s="210"/>
      <c r="T47" s="211"/>
      <c r="U47" s="208"/>
      <c r="V47" s="208"/>
      <c r="W47" s="208"/>
      <c r="X47" s="210"/>
    </row>
    <row r="48" spans="1:24">
      <c r="F48" s="749"/>
      <c r="G48" s="750"/>
      <c r="H48" s="750"/>
      <c r="I48" s="282" t="s">
        <v>169</v>
      </c>
      <c r="J48" s="214"/>
      <c r="K48" s="215"/>
      <c r="L48" s="215"/>
      <c r="M48" s="215"/>
      <c r="N48" s="216"/>
      <c r="O48" s="42">
        <v>2</v>
      </c>
      <c r="P48" s="40">
        <v>2</v>
      </c>
      <c r="Q48" s="40">
        <v>2</v>
      </c>
      <c r="R48" s="40">
        <v>2</v>
      </c>
      <c r="S48" s="43">
        <v>2</v>
      </c>
      <c r="T48" s="218">
        <v>3</v>
      </c>
      <c r="U48" s="217">
        <v>3</v>
      </c>
      <c r="V48" s="217">
        <v>3</v>
      </c>
      <c r="W48" s="217">
        <v>3</v>
      </c>
      <c r="X48" s="523">
        <v>3</v>
      </c>
    </row>
    <row r="49" spans="3:9">
      <c r="I49" s="522"/>
    </row>
    <row r="50" spans="3:9">
      <c r="I50" s="522"/>
    </row>
    <row r="52" spans="3:9" ht="48">
      <c r="C52" s="698" t="s">
        <v>43</v>
      </c>
      <c r="D52" s="622" t="s">
        <v>12</v>
      </c>
      <c r="E52" s="619" t="s">
        <v>13</v>
      </c>
      <c r="F52" s="621" t="s">
        <v>14</v>
      </c>
      <c r="G52" s="621" t="s">
        <v>15</v>
      </c>
      <c r="H52" s="620" t="s">
        <v>16</v>
      </c>
    </row>
    <row r="53" spans="3:9">
      <c r="C53" s="699"/>
      <c r="D53" s="618" t="s">
        <v>17</v>
      </c>
      <c r="E53" s="21" t="s">
        <v>383</v>
      </c>
      <c r="F53" s="636">
        <f>AVERAGE(F15,F17,F18,F21,F26,F29,F31,F32,F33,F36)</f>
        <v>36.5</v>
      </c>
      <c r="G53" s="21" t="s">
        <v>384</v>
      </c>
      <c r="H53" s="199" t="s">
        <v>385</v>
      </c>
    </row>
    <row r="54" spans="3:9">
      <c r="C54" s="699"/>
      <c r="D54" s="624" t="s">
        <v>21</v>
      </c>
      <c r="E54" s="372" t="s">
        <v>386</v>
      </c>
      <c r="F54" s="635">
        <f>AVERAGE(F19,F22,F24,F27,F30)</f>
        <v>36</v>
      </c>
      <c r="G54" s="372" t="s">
        <v>223</v>
      </c>
      <c r="H54" s="643"/>
    </row>
    <row r="55" spans="3:9">
      <c r="C55" s="699"/>
      <c r="D55" s="580" t="s">
        <v>25</v>
      </c>
      <c r="E55" s="31" t="s">
        <v>387</v>
      </c>
      <c r="F55" s="634">
        <f>AVERAGE(F34,F28,F23)</f>
        <v>37</v>
      </c>
      <c r="G55" s="31" t="s">
        <v>53</v>
      </c>
      <c r="H55" s="210"/>
    </row>
    <row r="56" spans="3:9">
      <c r="C56" s="699"/>
      <c r="D56" s="624" t="s">
        <v>28</v>
      </c>
      <c r="E56" s="372">
        <v>0</v>
      </c>
      <c r="F56" s="648"/>
      <c r="G56" s="644"/>
      <c r="H56" s="643"/>
    </row>
    <row r="57" spans="3:9">
      <c r="C57" s="699"/>
      <c r="D57" s="623" t="s">
        <v>31</v>
      </c>
      <c r="E57" s="40">
        <v>0</v>
      </c>
      <c r="F57" s="645"/>
      <c r="G57" s="215"/>
      <c r="H57" s="225"/>
    </row>
    <row r="58" spans="3:9">
      <c r="C58" s="699"/>
      <c r="D58" s="618" t="s">
        <v>33</v>
      </c>
      <c r="E58" s="21" t="s">
        <v>388</v>
      </c>
      <c r="F58" s="636">
        <f>AVERAGE(F36,F34,F33,F32,F31,F29,F28,F26,F24,F21,F19,F18)</f>
        <v>35.833333333333336</v>
      </c>
      <c r="G58" s="21">
        <v>10</v>
      </c>
      <c r="H58" s="199">
        <v>2</v>
      </c>
    </row>
    <row r="59" spans="3:9">
      <c r="C59" s="700"/>
      <c r="D59" s="623" t="s">
        <v>37</v>
      </c>
      <c r="E59" s="40" t="s">
        <v>389</v>
      </c>
      <c r="F59" s="632">
        <f>AVERAGE(F30,F27,F23,F22,F17,F15)</f>
        <v>37.666666666666664</v>
      </c>
      <c r="G59" s="40">
        <v>5</v>
      </c>
      <c r="H59" s="43">
        <v>1</v>
      </c>
    </row>
  </sheetData>
  <mergeCells count="29">
    <mergeCell ref="T13:X13"/>
    <mergeCell ref="A13:A36"/>
    <mergeCell ref="F38:H48"/>
    <mergeCell ref="I38:I39"/>
    <mergeCell ref="J38:N38"/>
    <mergeCell ref="O38:S38"/>
    <mergeCell ref="T38:X38"/>
    <mergeCell ref="D13:D14"/>
    <mergeCell ref="E13:E14"/>
    <mergeCell ref="B13:B14"/>
    <mergeCell ref="C13:C14"/>
    <mergeCell ref="F13:F14"/>
    <mergeCell ref="G13:I13"/>
    <mergeCell ref="C52:C59"/>
    <mergeCell ref="U11:W11"/>
    <mergeCell ref="A1:Y1"/>
    <mergeCell ref="B3:N3"/>
    <mergeCell ref="F5:F6"/>
    <mergeCell ref="G5:I5"/>
    <mergeCell ref="J5:N5"/>
    <mergeCell ref="O5:S5"/>
    <mergeCell ref="T5:X5"/>
    <mergeCell ref="A5:D9"/>
    <mergeCell ref="E5:E6"/>
    <mergeCell ref="J13:N13"/>
    <mergeCell ref="O13:S13"/>
    <mergeCell ref="F11:H11"/>
    <mergeCell ref="K11:M11"/>
    <mergeCell ref="P11:R1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30D27-BC30-4270-84C2-E4EA17FD62C2}">
  <dimension ref="A1:Y38"/>
  <sheetViews>
    <sheetView workbookViewId="0">
      <selection activeCell="D32" sqref="D32:H38"/>
    </sheetView>
  </sheetViews>
  <sheetFormatPr defaultColWidth="8.85546875" defaultRowHeight="15"/>
  <cols>
    <col min="1" max="1" width="18" customWidth="1"/>
    <col min="2" max="2" width="10.42578125" customWidth="1"/>
    <col min="3" max="3" width="19.28515625" customWidth="1"/>
    <col min="4" max="4" width="22" bestFit="1" customWidth="1"/>
    <col min="5" max="5" width="19.28515625" customWidth="1"/>
    <col min="6" max="6" width="13.85546875" customWidth="1"/>
    <col min="7" max="7" width="9.85546875" customWidth="1"/>
    <col min="8" max="8" width="10" customWidth="1"/>
  </cols>
  <sheetData>
    <row r="1" spans="1:25" ht="33">
      <c r="A1" s="740" t="s">
        <v>390</v>
      </c>
      <c r="B1" s="741"/>
      <c r="C1" s="741"/>
      <c r="D1" s="741"/>
      <c r="E1" s="741"/>
      <c r="F1" s="741"/>
      <c r="G1" s="741"/>
      <c r="H1" s="741"/>
      <c r="I1" s="741"/>
      <c r="J1" s="741"/>
      <c r="K1" s="741"/>
      <c r="L1" s="741"/>
      <c r="M1" s="741"/>
      <c r="N1" s="741"/>
      <c r="O1" s="741"/>
      <c r="P1" s="741"/>
      <c r="Q1" s="741"/>
      <c r="R1" s="741"/>
      <c r="S1" s="741"/>
      <c r="T1" s="741"/>
      <c r="U1" s="741"/>
      <c r="V1" s="741"/>
      <c r="W1" s="741"/>
      <c r="X1" s="741"/>
      <c r="Y1" s="742"/>
    </row>
    <row r="3" spans="1:25" ht="175.5" customHeight="1">
      <c r="A3" s="232" t="s">
        <v>226</v>
      </c>
      <c r="B3" s="858" t="s">
        <v>391</v>
      </c>
      <c r="C3" s="781"/>
      <c r="D3" s="781"/>
      <c r="E3" s="781"/>
      <c r="F3" s="781"/>
      <c r="G3" s="781"/>
      <c r="H3" s="781"/>
      <c r="I3" s="781"/>
      <c r="J3" s="781"/>
      <c r="K3" s="781"/>
      <c r="L3" s="781"/>
      <c r="M3" s="781"/>
      <c r="N3" s="782"/>
    </row>
    <row r="5" spans="1:25" ht="18.95">
      <c r="A5" s="837" t="s">
        <v>56</v>
      </c>
      <c r="B5" s="838"/>
      <c r="C5" s="838"/>
      <c r="D5" s="854"/>
      <c r="E5" s="843"/>
      <c r="F5" s="817" t="s">
        <v>57</v>
      </c>
      <c r="G5" s="785" t="s">
        <v>58</v>
      </c>
      <c r="H5" s="819"/>
      <c r="I5" s="787"/>
      <c r="J5" s="793" t="s">
        <v>59</v>
      </c>
      <c r="K5" s="793"/>
      <c r="L5" s="793"/>
      <c r="M5" s="793"/>
      <c r="N5" s="794"/>
      <c r="O5" s="766" t="s">
        <v>60</v>
      </c>
      <c r="P5" s="767"/>
      <c r="Q5" s="767"/>
      <c r="R5" s="767"/>
      <c r="S5" s="768"/>
      <c r="T5" s="777" t="s">
        <v>61</v>
      </c>
      <c r="U5" s="778"/>
      <c r="V5" s="778"/>
      <c r="W5" s="778"/>
      <c r="X5" s="779"/>
    </row>
    <row r="6" spans="1:25" ht="15" customHeight="1">
      <c r="A6" s="839"/>
      <c r="B6" s="840"/>
      <c r="C6" s="840"/>
      <c r="D6" s="855"/>
      <c r="E6" s="870"/>
      <c r="F6" s="818"/>
      <c r="G6" s="234" t="s">
        <v>63</v>
      </c>
      <c r="H6" s="4" t="s">
        <v>64</v>
      </c>
      <c r="I6" s="235" t="s">
        <v>65</v>
      </c>
      <c r="J6" s="10">
        <v>1</v>
      </c>
      <c r="K6" s="11">
        <v>2</v>
      </c>
      <c r="L6" s="11">
        <v>3</v>
      </c>
      <c r="M6" s="11">
        <v>4</v>
      </c>
      <c r="N6" s="188">
        <v>5</v>
      </c>
      <c r="O6" s="59">
        <v>6</v>
      </c>
      <c r="P6" s="8">
        <v>7</v>
      </c>
      <c r="Q6" s="8">
        <v>8</v>
      </c>
      <c r="R6" s="8">
        <v>9</v>
      </c>
      <c r="S6" s="329">
        <v>10</v>
      </c>
      <c r="T6" s="189">
        <v>11</v>
      </c>
      <c r="U6" s="11">
        <v>12</v>
      </c>
      <c r="V6" s="11">
        <v>13</v>
      </c>
      <c r="W6" s="11">
        <v>14</v>
      </c>
      <c r="X6" s="12">
        <v>15</v>
      </c>
    </row>
    <row r="7" spans="1:25" ht="15" customHeight="1">
      <c r="A7" s="839"/>
      <c r="B7" s="840"/>
      <c r="C7" s="840"/>
      <c r="D7" s="855"/>
      <c r="E7" s="332" t="s">
        <v>67</v>
      </c>
      <c r="F7" s="90">
        <v>40</v>
      </c>
      <c r="G7" s="90">
        <v>13</v>
      </c>
      <c r="H7" s="90">
        <v>14</v>
      </c>
      <c r="I7" s="91">
        <v>13</v>
      </c>
      <c r="J7" s="90">
        <v>3</v>
      </c>
      <c r="K7" s="90">
        <v>2</v>
      </c>
      <c r="L7" s="90">
        <v>3</v>
      </c>
      <c r="M7" s="90">
        <v>2</v>
      </c>
      <c r="N7" s="90">
        <v>3</v>
      </c>
      <c r="O7" s="90">
        <v>3</v>
      </c>
      <c r="P7" s="90">
        <v>3</v>
      </c>
      <c r="Q7" s="90">
        <v>3</v>
      </c>
      <c r="R7" s="90">
        <v>2</v>
      </c>
      <c r="S7" s="90">
        <v>3</v>
      </c>
      <c r="T7" s="90">
        <v>3</v>
      </c>
      <c r="U7" s="90">
        <v>3</v>
      </c>
      <c r="V7" s="90">
        <v>2</v>
      </c>
      <c r="W7" s="90">
        <v>2</v>
      </c>
      <c r="X7" s="90">
        <v>3</v>
      </c>
    </row>
    <row r="8" spans="1:25" ht="15" customHeight="1">
      <c r="A8" s="839"/>
      <c r="B8" s="840"/>
      <c r="C8" s="840"/>
      <c r="D8" s="855"/>
      <c r="E8" s="333" t="s">
        <v>68</v>
      </c>
      <c r="F8" s="524">
        <v>40</v>
      </c>
      <c r="G8" s="524">
        <v>13.4</v>
      </c>
      <c r="H8" s="524">
        <v>13.1</v>
      </c>
      <c r="I8" s="530">
        <v>13.5</v>
      </c>
      <c r="J8" s="531">
        <v>2.8</v>
      </c>
      <c r="K8" s="532">
        <v>2.1</v>
      </c>
      <c r="L8" s="532">
        <v>3.3</v>
      </c>
      <c r="M8" s="532">
        <v>2.5</v>
      </c>
      <c r="N8" s="533">
        <v>2.8</v>
      </c>
      <c r="O8" s="531">
        <v>3.1</v>
      </c>
      <c r="P8" s="532">
        <v>2.9</v>
      </c>
      <c r="Q8" s="532">
        <v>2.4</v>
      </c>
      <c r="R8" s="532">
        <v>2.4</v>
      </c>
      <c r="S8" s="533">
        <v>2.4</v>
      </c>
      <c r="T8" s="531">
        <v>2.9</v>
      </c>
      <c r="U8" s="532">
        <v>3.3</v>
      </c>
      <c r="V8" s="532">
        <v>2.1</v>
      </c>
      <c r="W8" s="532">
        <v>2.5</v>
      </c>
      <c r="X8" s="533">
        <v>2.6</v>
      </c>
    </row>
    <row r="9" spans="1:25" ht="15" customHeight="1">
      <c r="A9" s="841"/>
      <c r="B9" s="842"/>
      <c r="C9" s="842"/>
      <c r="D9" s="856"/>
      <c r="E9" s="334" t="s">
        <v>69</v>
      </c>
      <c r="F9" s="525">
        <v>42.8</v>
      </c>
      <c r="G9" s="525">
        <v>14.2</v>
      </c>
      <c r="H9" s="525">
        <v>13.7</v>
      </c>
      <c r="I9" s="526">
        <v>14.9</v>
      </c>
      <c r="J9" s="319">
        <v>3</v>
      </c>
      <c r="K9" s="317">
        <v>2.5</v>
      </c>
      <c r="L9" s="317">
        <v>3.1</v>
      </c>
      <c r="M9" s="317">
        <v>2.7</v>
      </c>
      <c r="N9" s="318">
        <v>2.8</v>
      </c>
      <c r="O9" s="319">
        <v>3</v>
      </c>
      <c r="P9" s="317">
        <v>2.9</v>
      </c>
      <c r="Q9" s="317">
        <v>2.8</v>
      </c>
      <c r="R9" s="317">
        <v>2.5</v>
      </c>
      <c r="S9" s="318">
        <v>2.4</v>
      </c>
      <c r="T9" s="319">
        <v>3.1</v>
      </c>
      <c r="U9" s="317">
        <v>3.6</v>
      </c>
      <c r="V9" s="317">
        <v>2.6</v>
      </c>
      <c r="W9" s="317">
        <v>2.9</v>
      </c>
      <c r="X9" s="318">
        <v>2.7</v>
      </c>
    </row>
    <row r="11" spans="1:25" ht="78.75" customHeight="1">
      <c r="A11" s="45" t="s">
        <v>70</v>
      </c>
      <c r="B11" s="47"/>
      <c r="C11" s="244" t="s">
        <v>71</v>
      </c>
      <c r="D11" s="48"/>
      <c r="E11" s="49"/>
      <c r="F11" s="774" t="s">
        <v>72</v>
      </c>
      <c r="G11" s="775"/>
      <c r="H11" s="776"/>
      <c r="I11" s="50"/>
      <c r="J11" s="51"/>
      <c r="K11" s="774" t="s">
        <v>73</v>
      </c>
      <c r="L11" s="775"/>
      <c r="M11" s="776"/>
      <c r="N11" s="50"/>
      <c r="O11" s="52"/>
      <c r="P11" s="774" t="s">
        <v>74</v>
      </c>
      <c r="Q11" s="775"/>
      <c r="R11" s="776"/>
      <c r="S11" s="50"/>
      <c r="T11" s="53"/>
      <c r="U11" s="774" t="s">
        <v>75</v>
      </c>
      <c r="V11" s="775"/>
      <c r="W11" s="776"/>
    </row>
    <row r="13" spans="1:25" ht="18.95">
      <c r="A13" s="807" t="s">
        <v>228</v>
      </c>
      <c r="B13" s="724" t="s">
        <v>76</v>
      </c>
      <c r="C13" s="822" t="s">
        <v>77</v>
      </c>
      <c r="D13" s="852" t="s">
        <v>78</v>
      </c>
      <c r="E13" s="852" t="s">
        <v>12</v>
      </c>
      <c r="F13" s="822" t="s">
        <v>57</v>
      </c>
      <c r="G13" s="804" t="s">
        <v>58</v>
      </c>
      <c r="H13" s="805"/>
      <c r="I13" s="806"/>
      <c r="J13" s="764" t="s">
        <v>59</v>
      </c>
      <c r="K13" s="764"/>
      <c r="L13" s="764"/>
      <c r="M13" s="764"/>
      <c r="N13" s="765"/>
      <c r="O13" s="767" t="s">
        <v>60</v>
      </c>
      <c r="P13" s="767"/>
      <c r="Q13" s="767"/>
      <c r="R13" s="767"/>
      <c r="S13" s="768"/>
      <c r="T13" s="777" t="s">
        <v>61</v>
      </c>
      <c r="U13" s="778"/>
      <c r="V13" s="778"/>
      <c r="W13" s="778"/>
      <c r="X13" s="779"/>
    </row>
    <row r="14" spans="1:25">
      <c r="A14" s="808"/>
      <c r="B14" s="810"/>
      <c r="C14" s="823"/>
      <c r="D14" s="853"/>
      <c r="E14" s="853"/>
      <c r="F14" s="810"/>
      <c r="G14" s="245" t="s">
        <v>63</v>
      </c>
      <c r="H14" s="246" t="s">
        <v>64</v>
      </c>
      <c r="I14" s="247" t="s">
        <v>65</v>
      </c>
      <c r="J14" s="248">
        <v>1</v>
      </c>
      <c r="K14" s="249">
        <v>2</v>
      </c>
      <c r="L14" s="249">
        <v>3</v>
      </c>
      <c r="M14" s="249">
        <v>4</v>
      </c>
      <c r="N14" s="250">
        <v>5</v>
      </c>
      <c r="O14" s="251">
        <v>6</v>
      </c>
      <c r="P14" s="252">
        <v>7</v>
      </c>
      <c r="Q14" s="252">
        <v>8</v>
      </c>
      <c r="R14" s="252">
        <v>9</v>
      </c>
      <c r="S14" s="253">
        <v>10</v>
      </c>
      <c r="T14" s="254">
        <v>11</v>
      </c>
      <c r="U14" s="255">
        <v>12</v>
      </c>
      <c r="V14" s="255">
        <v>13</v>
      </c>
      <c r="W14" s="255">
        <v>14</v>
      </c>
      <c r="X14" s="256">
        <v>15</v>
      </c>
    </row>
    <row r="15" spans="1:25">
      <c r="A15" s="809"/>
      <c r="B15" s="476">
        <v>44665</v>
      </c>
      <c r="C15" s="380" t="s">
        <v>392</v>
      </c>
      <c r="D15" s="602" t="s">
        <v>80</v>
      </c>
      <c r="E15" s="602" t="s">
        <v>17</v>
      </c>
      <c r="F15" s="112">
        <v>40</v>
      </c>
      <c r="G15" s="90">
        <v>13</v>
      </c>
      <c r="H15" s="90">
        <v>14</v>
      </c>
      <c r="I15" s="91">
        <v>13</v>
      </c>
      <c r="J15" s="90">
        <v>3</v>
      </c>
      <c r="K15" s="160">
        <v>2</v>
      </c>
      <c r="L15" s="90">
        <v>3</v>
      </c>
      <c r="M15" s="160">
        <v>2</v>
      </c>
      <c r="N15" s="90">
        <v>3</v>
      </c>
      <c r="O15" s="90">
        <v>3</v>
      </c>
      <c r="P15" s="90">
        <v>3</v>
      </c>
      <c r="Q15" s="90">
        <v>3</v>
      </c>
      <c r="R15" s="160">
        <v>2</v>
      </c>
      <c r="S15" s="90">
        <v>3</v>
      </c>
      <c r="T15" s="90">
        <v>3</v>
      </c>
      <c r="U15" s="90">
        <v>3</v>
      </c>
      <c r="V15" s="160">
        <v>2</v>
      </c>
      <c r="W15" s="160">
        <v>2</v>
      </c>
      <c r="X15" s="90">
        <v>3</v>
      </c>
      <c r="Y15" s="229"/>
    </row>
    <row r="17" spans="3:24" ht="18.95">
      <c r="F17" s="745" t="s">
        <v>349</v>
      </c>
      <c r="G17" s="746"/>
      <c r="H17" s="759"/>
      <c r="I17" s="791" t="s">
        <v>160</v>
      </c>
      <c r="J17" s="793" t="s">
        <v>59</v>
      </c>
      <c r="K17" s="793"/>
      <c r="L17" s="793"/>
      <c r="M17" s="793"/>
      <c r="N17" s="794"/>
      <c r="O17" s="766" t="s">
        <v>60</v>
      </c>
      <c r="P17" s="767"/>
      <c r="Q17" s="767"/>
      <c r="R17" s="767"/>
      <c r="S17" s="768"/>
      <c r="T17" s="777" t="s">
        <v>61</v>
      </c>
      <c r="U17" s="778"/>
      <c r="V17" s="778"/>
      <c r="W17" s="778"/>
      <c r="X17" s="779"/>
    </row>
    <row r="18" spans="3:24">
      <c r="F18" s="747"/>
      <c r="G18" s="748"/>
      <c r="H18" s="760"/>
      <c r="I18" s="792"/>
      <c r="J18" s="10">
        <v>1</v>
      </c>
      <c r="K18" s="11">
        <v>2</v>
      </c>
      <c r="L18" s="11">
        <v>3</v>
      </c>
      <c r="M18" s="11">
        <v>4</v>
      </c>
      <c r="N18" s="188">
        <v>5</v>
      </c>
      <c r="O18" s="10">
        <v>6</v>
      </c>
      <c r="P18" s="11">
        <v>7</v>
      </c>
      <c r="Q18" s="11">
        <v>8</v>
      </c>
      <c r="R18" s="11">
        <v>9</v>
      </c>
      <c r="S18" s="12">
        <v>10</v>
      </c>
      <c r="T18" s="189">
        <v>11</v>
      </c>
      <c r="U18" s="11">
        <v>12</v>
      </c>
      <c r="V18" s="11">
        <v>13</v>
      </c>
      <c r="W18" s="11">
        <v>14</v>
      </c>
      <c r="X18" s="12">
        <v>15</v>
      </c>
    </row>
    <row r="19" spans="3:24">
      <c r="F19" s="747"/>
      <c r="G19" s="748"/>
      <c r="H19" s="748"/>
      <c r="I19" s="269" t="s">
        <v>161</v>
      </c>
      <c r="J19" s="223"/>
      <c r="K19" s="197"/>
      <c r="L19" s="197"/>
      <c r="M19" s="197"/>
      <c r="N19" s="386"/>
      <c r="O19" s="223"/>
      <c r="P19" s="197"/>
      <c r="Q19" s="197"/>
      <c r="R19" s="197"/>
      <c r="S19" s="224"/>
      <c r="T19" s="387"/>
      <c r="U19" s="197"/>
      <c r="V19" s="197"/>
      <c r="W19" s="197"/>
      <c r="X19" s="224"/>
    </row>
    <row r="20" spans="3:24">
      <c r="F20" s="747"/>
      <c r="G20" s="748"/>
      <c r="H20" s="748"/>
      <c r="I20" s="275" t="s">
        <v>162</v>
      </c>
      <c r="J20" s="204"/>
      <c r="K20" s="528">
        <v>1</v>
      </c>
      <c r="L20" s="527"/>
      <c r="M20" s="528">
        <v>1</v>
      </c>
      <c r="N20" s="207"/>
      <c r="O20" s="204"/>
      <c r="P20" s="208"/>
      <c r="Q20" s="208"/>
      <c r="R20" s="528">
        <v>1</v>
      </c>
      <c r="S20" s="210"/>
      <c r="T20" s="211"/>
      <c r="U20" s="208"/>
      <c r="V20" s="528">
        <v>1</v>
      </c>
      <c r="W20" s="528">
        <v>1</v>
      </c>
      <c r="X20" s="210"/>
    </row>
    <row r="21" spans="3:24">
      <c r="F21" s="747"/>
      <c r="G21" s="748"/>
      <c r="H21" s="748"/>
      <c r="I21" s="28" t="s">
        <v>163</v>
      </c>
      <c r="J21" s="33">
        <v>1</v>
      </c>
      <c r="K21" s="208"/>
      <c r="L21" s="31">
        <v>1</v>
      </c>
      <c r="M21" s="208"/>
      <c r="N21" s="529">
        <v>1</v>
      </c>
      <c r="O21" s="33">
        <v>1</v>
      </c>
      <c r="P21" s="31">
        <v>1</v>
      </c>
      <c r="Q21" s="31">
        <v>1</v>
      </c>
      <c r="R21" s="208"/>
      <c r="S21" s="34">
        <v>1</v>
      </c>
      <c r="T21" s="30">
        <v>1</v>
      </c>
      <c r="U21" s="31">
        <v>1</v>
      </c>
      <c r="V21" s="208"/>
      <c r="W21" s="208"/>
      <c r="X21" s="34">
        <v>1</v>
      </c>
    </row>
    <row r="22" spans="3:24">
      <c r="F22" s="747"/>
      <c r="G22" s="748"/>
      <c r="H22" s="748"/>
      <c r="I22" s="28" t="s">
        <v>164</v>
      </c>
      <c r="J22" s="204"/>
      <c r="K22" s="208"/>
      <c r="L22" s="208"/>
      <c r="M22" s="208"/>
      <c r="N22" s="207"/>
      <c r="O22" s="204"/>
      <c r="P22" s="208"/>
      <c r="Q22" s="208"/>
      <c r="R22" s="208"/>
      <c r="S22" s="210"/>
      <c r="T22" s="211"/>
      <c r="U22" s="208"/>
      <c r="V22" s="208"/>
      <c r="W22" s="208"/>
      <c r="X22" s="210"/>
    </row>
    <row r="23" spans="3:24">
      <c r="F23" s="747"/>
      <c r="G23" s="748"/>
      <c r="H23" s="748"/>
      <c r="I23" s="28" t="s">
        <v>165</v>
      </c>
      <c r="J23" s="204"/>
      <c r="K23" s="208"/>
      <c r="L23" s="208"/>
      <c r="M23" s="208"/>
      <c r="N23" s="207"/>
      <c r="O23" s="204"/>
      <c r="P23" s="208"/>
      <c r="Q23" s="208"/>
      <c r="R23" s="208"/>
      <c r="S23" s="210"/>
      <c r="T23" s="211"/>
      <c r="U23" s="208"/>
      <c r="V23" s="208"/>
      <c r="W23" s="208"/>
      <c r="X23" s="210"/>
    </row>
    <row r="24" spans="3:24">
      <c r="F24" s="747"/>
      <c r="G24" s="748"/>
      <c r="H24" s="748"/>
      <c r="I24" s="281" t="s">
        <v>166</v>
      </c>
      <c r="J24" s="204"/>
      <c r="K24" s="208"/>
      <c r="L24" s="208"/>
      <c r="M24" s="208"/>
      <c r="N24" s="207"/>
      <c r="O24" s="204"/>
      <c r="P24" s="208"/>
      <c r="Q24" s="208"/>
      <c r="R24" s="208"/>
      <c r="S24" s="210"/>
      <c r="T24" s="211"/>
      <c r="U24" s="208"/>
      <c r="V24" s="208"/>
      <c r="W24" s="208"/>
      <c r="X24" s="210"/>
    </row>
    <row r="25" spans="3:24">
      <c r="F25" s="747"/>
      <c r="G25" s="748"/>
      <c r="H25" s="748"/>
      <c r="I25" s="281" t="s">
        <v>167</v>
      </c>
      <c r="J25" s="204"/>
      <c r="K25" s="208"/>
      <c r="L25" s="208"/>
      <c r="M25" s="208"/>
      <c r="N25" s="207"/>
      <c r="O25" s="204"/>
      <c r="P25" s="208"/>
      <c r="Q25" s="208"/>
      <c r="R25" s="208"/>
      <c r="S25" s="210"/>
      <c r="T25" s="211"/>
      <c r="U25" s="208"/>
      <c r="V25" s="208"/>
      <c r="W25" s="208"/>
      <c r="X25" s="210"/>
    </row>
    <row r="26" spans="3:24">
      <c r="F26" s="747"/>
      <c r="G26" s="748"/>
      <c r="H26" s="748"/>
      <c r="I26" s="281" t="s">
        <v>168</v>
      </c>
      <c r="J26" s="204"/>
      <c r="K26" s="208"/>
      <c r="L26" s="208"/>
      <c r="M26" s="208"/>
      <c r="N26" s="207"/>
      <c r="O26" s="204"/>
      <c r="P26" s="208"/>
      <c r="Q26" s="208"/>
      <c r="R26" s="208"/>
      <c r="S26" s="210"/>
      <c r="T26" s="211"/>
      <c r="U26" s="208"/>
      <c r="V26" s="208"/>
      <c r="W26" s="208"/>
      <c r="X26" s="210"/>
    </row>
    <row r="27" spans="3:24">
      <c r="F27" s="749"/>
      <c r="G27" s="750"/>
      <c r="H27" s="750"/>
      <c r="I27" s="282" t="s">
        <v>169</v>
      </c>
      <c r="J27" s="214"/>
      <c r="K27" s="215"/>
      <c r="L27" s="215"/>
      <c r="M27" s="215"/>
      <c r="N27" s="216"/>
      <c r="O27" s="214"/>
      <c r="P27" s="215"/>
      <c r="Q27" s="215"/>
      <c r="R27" s="215"/>
      <c r="S27" s="225"/>
      <c r="T27" s="391"/>
      <c r="U27" s="215"/>
      <c r="V27" s="215"/>
      <c r="W27" s="215"/>
      <c r="X27" s="225"/>
    </row>
    <row r="31" spans="3:24" ht="48">
      <c r="C31" s="698" t="s">
        <v>43</v>
      </c>
      <c r="D31" s="627" t="s">
        <v>12</v>
      </c>
      <c r="E31" s="628" t="s">
        <v>13</v>
      </c>
      <c r="F31" s="629" t="s">
        <v>14</v>
      </c>
      <c r="G31" s="629" t="s">
        <v>15</v>
      </c>
      <c r="H31" s="630" t="s">
        <v>16</v>
      </c>
    </row>
    <row r="32" spans="3:24">
      <c r="C32" s="772"/>
      <c r="D32" s="639" t="s">
        <v>17</v>
      </c>
      <c r="E32" s="31" t="s">
        <v>30</v>
      </c>
      <c r="F32" s="31">
        <v>40</v>
      </c>
      <c r="G32" s="31" t="s">
        <v>30</v>
      </c>
      <c r="H32" s="31" t="s">
        <v>180</v>
      </c>
    </row>
    <row r="33" spans="3:8">
      <c r="C33" s="772"/>
      <c r="D33" s="639" t="s">
        <v>21</v>
      </c>
      <c r="E33" s="31">
        <v>0</v>
      </c>
      <c r="F33" s="208"/>
      <c r="G33" s="208"/>
      <c r="H33" s="208"/>
    </row>
    <row r="34" spans="3:8">
      <c r="C34" s="772"/>
      <c r="D34" s="639" t="s">
        <v>25</v>
      </c>
      <c r="E34" s="31">
        <v>0</v>
      </c>
      <c r="F34" s="208"/>
      <c r="G34" s="208"/>
      <c r="H34" s="208"/>
    </row>
    <row r="35" spans="3:8">
      <c r="C35" s="772"/>
      <c r="D35" s="640" t="s">
        <v>28</v>
      </c>
      <c r="E35" s="372">
        <v>0</v>
      </c>
      <c r="F35" s="644"/>
      <c r="G35" s="644"/>
      <c r="H35" s="644"/>
    </row>
    <row r="36" spans="3:8">
      <c r="C36" s="772"/>
      <c r="D36" s="626" t="s">
        <v>31</v>
      </c>
      <c r="E36" s="40">
        <v>0</v>
      </c>
      <c r="F36" s="215"/>
      <c r="G36" s="215"/>
      <c r="H36" s="215"/>
    </row>
    <row r="37" spans="3:8">
      <c r="C37" s="772"/>
      <c r="D37" s="399" t="s">
        <v>33</v>
      </c>
      <c r="E37" s="21">
        <v>0</v>
      </c>
      <c r="F37" s="647"/>
      <c r="G37" s="647"/>
      <c r="H37" s="647"/>
    </row>
    <row r="38" spans="3:8">
      <c r="C38" s="700"/>
      <c r="D38" s="633" t="s">
        <v>37</v>
      </c>
      <c r="E38" s="317" t="s">
        <v>30</v>
      </c>
      <c r="F38" s="317">
        <v>40</v>
      </c>
      <c r="G38" s="317" t="s">
        <v>30</v>
      </c>
      <c r="H38" s="318" t="s">
        <v>180</v>
      </c>
    </row>
  </sheetData>
  <mergeCells count="29">
    <mergeCell ref="T13:X13"/>
    <mergeCell ref="A13:A15"/>
    <mergeCell ref="F17:H27"/>
    <mergeCell ref="I17:I18"/>
    <mergeCell ref="J17:N17"/>
    <mergeCell ref="O17:S17"/>
    <mergeCell ref="T17:X17"/>
    <mergeCell ref="E13:E14"/>
    <mergeCell ref="D13:D14"/>
    <mergeCell ref="B13:B14"/>
    <mergeCell ref="C13:C14"/>
    <mergeCell ref="F13:F14"/>
    <mergeCell ref="G13:I13"/>
    <mergeCell ref="C31:C38"/>
    <mergeCell ref="U11:W11"/>
    <mergeCell ref="A1:Y1"/>
    <mergeCell ref="B3:N3"/>
    <mergeCell ref="F5:F6"/>
    <mergeCell ref="G5:I5"/>
    <mergeCell ref="J5:N5"/>
    <mergeCell ref="O5:S5"/>
    <mergeCell ref="T5:X5"/>
    <mergeCell ref="A5:D9"/>
    <mergeCell ref="E5:E6"/>
    <mergeCell ref="J13:N13"/>
    <mergeCell ref="O13:S13"/>
    <mergeCell ref="F11:H11"/>
    <mergeCell ref="K11:M11"/>
    <mergeCell ref="P11:R1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1FB0D-F9C3-46BA-A0A8-3F9AB54DA96E}">
  <dimension ref="A1:Y68"/>
  <sheetViews>
    <sheetView topLeftCell="A32" workbookViewId="0">
      <selection activeCell="F44" sqref="F44"/>
    </sheetView>
  </sheetViews>
  <sheetFormatPr defaultColWidth="8.85546875" defaultRowHeight="15"/>
  <cols>
    <col min="1" max="1" width="23.28515625" customWidth="1"/>
    <col min="2" max="2" width="10.7109375" bestFit="1" customWidth="1"/>
    <col min="3" max="3" width="18.42578125" customWidth="1"/>
    <col min="4" max="4" width="22" bestFit="1" customWidth="1"/>
    <col min="5" max="5" width="16.140625" customWidth="1"/>
    <col min="7" max="8" width="10.42578125" customWidth="1"/>
  </cols>
  <sheetData>
    <row r="1" spans="1:25" ht="33">
      <c r="A1" s="740" t="s">
        <v>393</v>
      </c>
      <c r="B1" s="741"/>
      <c r="C1" s="741"/>
      <c r="D1" s="741"/>
      <c r="E1" s="741"/>
      <c r="F1" s="741"/>
      <c r="G1" s="741"/>
      <c r="H1" s="741"/>
      <c r="I1" s="741"/>
      <c r="J1" s="741"/>
      <c r="K1" s="741"/>
      <c r="L1" s="741"/>
      <c r="M1" s="741"/>
      <c r="N1" s="741"/>
      <c r="O1" s="741"/>
      <c r="P1" s="741"/>
      <c r="Q1" s="741"/>
      <c r="R1" s="741"/>
      <c r="S1" s="741"/>
      <c r="T1" s="741"/>
      <c r="U1" s="741"/>
      <c r="V1" s="741"/>
      <c r="W1" s="741"/>
      <c r="X1" s="741"/>
      <c r="Y1" s="742"/>
    </row>
    <row r="3" spans="1:25" ht="146.25" customHeight="1">
      <c r="A3" s="232" t="s">
        <v>226</v>
      </c>
      <c r="B3" s="780" t="s">
        <v>394</v>
      </c>
      <c r="C3" s="781"/>
      <c r="D3" s="781"/>
      <c r="E3" s="781"/>
      <c r="F3" s="781"/>
      <c r="G3" s="781"/>
      <c r="H3" s="781"/>
      <c r="I3" s="781"/>
      <c r="J3" s="781"/>
      <c r="K3" s="781"/>
      <c r="L3" s="781"/>
      <c r="M3" s="781"/>
      <c r="N3" s="782"/>
    </row>
    <row r="5" spans="1:25" ht="18.95">
      <c r="A5" s="837" t="s">
        <v>56</v>
      </c>
      <c r="B5" s="838"/>
      <c r="C5" s="838"/>
      <c r="D5" s="838"/>
      <c r="E5" s="868"/>
      <c r="F5" s="817" t="s">
        <v>57</v>
      </c>
      <c r="G5" s="785" t="s">
        <v>58</v>
      </c>
      <c r="H5" s="819"/>
      <c r="I5" s="787"/>
      <c r="J5" s="793" t="s">
        <v>59</v>
      </c>
      <c r="K5" s="793"/>
      <c r="L5" s="793"/>
      <c r="M5" s="793"/>
      <c r="N5" s="794"/>
      <c r="O5" s="766" t="s">
        <v>60</v>
      </c>
      <c r="P5" s="767"/>
      <c r="Q5" s="767"/>
      <c r="R5" s="767"/>
      <c r="S5" s="768"/>
      <c r="T5" s="777" t="s">
        <v>61</v>
      </c>
      <c r="U5" s="778"/>
      <c r="V5" s="778"/>
      <c r="W5" s="778"/>
      <c r="X5" s="779"/>
    </row>
    <row r="6" spans="1:25" ht="15" customHeight="1">
      <c r="A6" s="839"/>
      <c r="B6" s="840"/>
      <c r="C6" s="840"/>
      <c r="D6" s="840"/>
      <c r="E6" s="869"/>
      <c r="F6" s="818"/>
      <c r="G6" s="234" t="s">
        <v>63</v>
      </c>
      <c r="H6" s="4" t="s">
        <v>64</v>
      </c>
      <c r="I6" s="235" t="s">
        <v>65</v>
      </c>
      <c r="J6" s="10">
        <v>1</v>
      </c>
      <c r="K6" s="11">
        <v>2</v>
      </c>
      <c r="L6" s="11">
        <v>3</v>
      </c>
      <c r="M6" s="11">
        <v>4</v>
      </c>
      <c r="N6" s="188">
        <v>5</v>
      </c>
      <c r="O6" s="10">
        <v>6</v>
      </c>
      <c r="P6" s="11">
        <v>7</v>
      </c>
      <c r="Q6" s="11">
        <v>8</v>
      </c>
      <c r="R6" s="11">
        <v>9</v>
      </c>
      <c r="S6" s="12">
        <v>10</v>
      </c>
      <c r="T6" s="189">
        <v>11</v>
      </c>
      <c r="U6" s="11">
        <v>12</v>
      </c>
      <c r="V6" s="11">
        <v>13</v>
      </c>
      <c r="W6" s="11">
        <v>14</v>
      </c>
      <c r="X6" s="12">
        <v>15</v>
      </c>
    </row>
    <row r="7" spans="1:25" ht="15" customHeight="1">
      <c r="A7" s="839"/>
      <c r="B7" s="840"/>
      <c r="C7" s="840"/>
      <c r="D7" s="855"/>
      <c r="E7" s="332" t="s">
        <v>67</v>
      </c>
      <c r="F7" s="552">
        <v>38.161290322580648</v>
      </c>
      <c r="G7" s="552">
        <v>12.85</v>
      </c>
      <c r="H7" s="552">
        <v>13.96774193548387</v>
      </c>
      <c r="I7" s="553">
        <v>11.32258064516129</v>
      </c>
      <c r="J7" s="554">
        <v>2.5483870967741935</v>
      </c>
      <c r="K7" s="555">
        <v>2.774193548387097</v>
      </c>
      <c r="L7" s="555">
        <v>2.5161290322580645</v>
      </c>
      <c r="M7" s="555">
        <v>2.6129032258064515</v>
      </c>
      <c r="N7" s="556">
        <v>2.4193548387096775</v>
      </c>
      <c r="O7" s="554">
        <v>3</v>
      </c>
      <c r="P7" s="555">
        <v>2.870967741935484</v>
      </c>
      <c r="Q7" s="555">
        <v>2.806451612903226</v>
      </c>
      <c r="R7" s="555">
        <v>2.774193548387097</v>
      </c>
      <c r="S7" s="556">
        <v>2.5161290322580645</v>
      </c>
      <c r="T7" s="554">
        <v>1.967741935483871</v>
      </c>
      <c r="U7" s="555">
        <v>2.3870967741935485</v>
      </c>
      <c r="V7" s="555">
        <v>2.1774193548387095</v>
      </c>
      <c r="W7" s="555">
        <v>2.564516129032258</v>
      </c>
      <c r="X7" s="556">
        <v>2.225806451612903</v>
      </c>
      <c r="Y7" s="229"/>
    </row>
    <row r="8" spans="1:25" ht="15" customHeight="1">
      <c r="A8" s="839"/>
      <c r="B8" s="840"/>
      <c r="C8" s="840"/>
      <c r="D8" s="855"/>
      <c r="E8" s="333" t="s">
        <v>68</v>
      </c>
      <c r="F8" s="524">
        <v>37.6</v>
      </c>
      <c r="G8" s="524">
        <v>12.5</v>
      </c>
      <c r="H8" s="524">
        <v>14</v>
      </c>
      <c r="I8" s="530">
        <v>11.1</v>
      </c>
      <c r="J8" s="531">
        <v>2.4</v>
      </c>
      <c r="K8" s="532">
        <v>2.7</v>
      </c>
      <c r="L8" s="532">
        <v>2.4</v>
      </c>
      <c r="M8" s="532">
        <v>2.6</v>
      </c>
      <c r="N8" s="533">
        <v>2.4</v>
      </c>
      <c r="O8" s="531">
        <v>3</v>
      </c>
      <c r="P8" s="532">
        <v>2.9</v>
      </c>
      <c r="Q8" s="532">
        <v>2.9</v>
      </c>
      <c r="R8" s="532">
        <v>2.8</v>
      </c>
      <c r="S8" s="533">
        <v>2.4</v>
      </c>
      <c r="T8" s="531" t="s">
        <v>395</v>
      </c>
      <c r="U8" s="532">
        <v>2.5</v>
      </c>
      <c r="V8" s="532">
        <v>2.1</v>
      </c>
      <c r="W8" s="532">
        <v>2.6</v>
      </c>
      <c r="X8" s="533">
        <v>2.1</v>
      </c>
    </row>
    <row r="9" spans="1:25" ht="15" customHeight="1">
      <c r="A9" s="841"/>
      <c r="B9" s="842"/>
      <c r="C9" s="842"/>
      <c r="D9" s="856"/>
      <c r="E9" s="334" t="s">
        <v>69</v>
      </c>
      <c r="F9" s="525">
        <v>43.2</v>
      </c>
      <c r="G9" s="525">
        <v>14.7</v>
      </c>
      <c r="H9" s="525">
        <v>14.6</v>
      </c>
      <c r="I9" s="526">
        <v>13.8</v>
      </c>
      <c r="J9" s="319">
        <v>3</v>
      </c>
      <c r="K9" s="317">
        <v>3</v>
      </c>
      <c r="L9" s="317">
        <v>2.9</v>
      </c>
      <c r="M9" s="317">
        <v>3</v>
      </c>
      <c r="N9" s="318">
        <v>2.8</v>
      </c>
      <c r="O9" s="319">
        <v>3.1</v>
      </c>
      <c r="P9" s="317">
        <v>3</v>
      </c>
      <c r="Q9" s="317">
        <v>2.9</v>
      </c>
      <c r="R9" s="317">
        <v>3</v>
      </c>
      <c r="S9" s="318">
        <v>2.6</v>
      </c>
      <c r="T9" s="319">
        <v>2.7</v>
      </c>
      <c r="U9" s="317">
        <v>3</v>
      </c>
      <c r="V9" s="317">
        <v>2.6</v>
      </c>
      <c r="W9" s="317">
        <v>2.9</v>
      </c>
      <c r="X9" s="318">
        <v>2.6</v>
      </c>
    </row>
    <row r="11" spans="1:25" ht="80.25" customHeight="1">
      <c r="A11" s="45" t="s">
        <v>70</v>
      </c>
      <c r="B11" s="47"/>
      <c r="C11" s="244" t="s">
        <v>71</v>
      </c>
      <c r="D11" s="48"/>
      <c r="E11" s="49"/>
      <c r="F11" s="774" t="s">
        <v>72</v>
      </c>
      <c r="G11" s="775"/>
      <c r="H11" s="776"/>
      <c r="I11" s="50"/>
      <c r="J11" s="51"/>
      <c r="K11" s="774" t="s">
        <v>73</v>
      </c>
      <c r="L11" s="775"/>
      <c r="M11" s="776"/>
      <c r="N11" s="50"/>
      <c r="O11" s="52"/>
      <c r="P11" s="774" t="s">
        <v>74</v>
      </c>
      <c r="Q11" s="775"/>
      <c r="R11" s="776"/>
      <c r="S11" s="50"/>
      <c r="T11" s="53"/>
      <c r="U11" s="774" t="s">
        <v>75</v>
      </c>
      <c r="V11" s="775"/>
      <c r="W11" s="776"/>
    </row>
    <row r="13" spans="1:25" ht="18.75" customHeight="1">
      <c r="A13" s="820" t="s">
        <v>228</v>
      </c>
      <c r="B13" s="724" t="s">
        <v>76</v>
      </c>
      <c r="C13" s="822" t="s">
        <v>77</v>
      </c>
      <c r="D13" s="850" t="s">
        <v>78</v>
      </c>
      <c r="E13" s="852" t="s">
        <v>12</v>
      </c>
      <c r="F13" s="724" t="s">
        <v>57</v>
      </c>
      <c r="G13" s="805" t="s">
        <v>58</v>
      </c>
      <c r="H13" s="805"/>
      <c r="I13" s="806"/>
      <c r="J13" s="764" t="s">
        <v>59</v>
      </c>
      <c r="K13" s="764"/>
      <c r="L13" s="764"/>
      <c r="M13" s="764"/>
      <c r="N13" s="765"/>
      <c r="O13" s="767" t="s">
        <v>60</v>
      </c>
      <c r="P13" s="767"/>
      <c r="Q13" s="767"/>
      <c r="R13" s="767"/>
      <c r="S13" s="768"/>
      <c r="T13" s="777" t="s">
        <v>61</v>
      </c>
      <c r="U13" s="778"/>
      <c r="V13" s="778"/>
      <c r="W13" s="778"/>
      <c r="X13" s="779"/>
    </row>
    <row r="14" spans="1:25" ht="15" customHeight="1">
      <c r="A14" s="821"/>
      <c r="B14" s="810"/>
      <c r="C14" s="823"/>
      <c r="D14" s="851"/>
      <c r="E14" s="853"/>
      <c r="F14" s="810"/>
      <c r="G14" s="245" t="s">
        <v>63</v>
      </c>
      <c r="H14" s="246" t="s">
        <v>64</v>
      </c>
      <c r="I14" s="247" t="s">
        <v>65</v>
      </c>
      <c r="J14" s="248">
        <v>1</v>
      </c>
      <c r="K14" s="249">
        <v>2</v>
      </c>
      <c r="L14" s="249">
        <v>3</v>
      </c>
      <c r="M14" s="249">
        <v>4</v>
      </c>
      <c r="N14" s="250">
        <v>5</v>
      </c>
      <c r="O14" s="251">
        <v>6</v>
      </c>
      <c r="P14" s="252">
        <v>7</v>
      </c>
      <c r="Q14" s="252">
        <v>8</v>
      </c>
      <c r="R14" s="252">
        <v>9</v>
      </c>
      <c r="S14" s="253">
        <v>10</v>
      </c>
      <c r="T14" s="254">
        <v>11</v>
      </c>
      <c r="U14" s="255">
        <v>12</v>
      </c>
      <c r="V14" s="255">
        <v>13</v>
      </c>
      <c r="W14" s="255">
        <v>14</v>
      </c>
      <c r="X14" s="256">
        <v>15</v>
      </c>
    </row>
    <row r="15" spans="1:25" ht="34.5" customHeight="1">
      <c r="A15" s="821"/>
      <c r="B15" s="65">
        <v>44651</v>
      </c>
      <c r="C15" s="335" t="s">
        <v>396</v>
      </c>
      <c r="D15" s="615" t="s">
        <v>80</v>
      </c>
      <c r="E15" s="615" t="s">
        <v>17</v>
      </c>
      <c r="F15" s="293">
        <v>35</v>
      </c>
      <c r="G15" s="241">
        <v>13</v>
      </c>
      <c r="H15" s="238">
        <v>13</v>
      </c>
      <c r="I15" s="239">
        <v>9</v>
      </c>
      <c r="J15" s="547">
        <v>2</v>
      </c>
      <c r="K15" s="238">
        <v>3</v>
      </c>
      <c r="L15" s="238">
        <v>3</v>
      </c>
      <c r="M15" s="238">
        <v>3</v>
      </c>
      <c r="N15" s="548">
        <v>2</v>
      </c>
      <c r="O15" s="237">
        <v>3</v>
      </c>
      <c r="P15" s="238">
        <v>3</v>
      </c>
      <c r="Q15" s="299">
        <v>2</v>
      </c>
      <c r="R15" s="299">
        <v>2</v>
      </c>
      <c r="S15" s="240">
        <v>3</v>
      </c>
      <c r="T15" s="544">
        <v>1</v>
      </c>
      <c r="U15" s="543">
        <v>1</v>
      </c>
      <c r="V15" s="543">
        <v>1</v>
      </c>
      <c r="W15" s="238">
        <v>3</v>
      </c>
      <c r="X15" s="240">
        <v>3</v>
      </c>
    </row>
    <row r="16" spans="1:25" ht="27">
      <c r="A16" s="821"/>
      <c r="B16" s="66">
        <v>44651</v>
      </c>
      <c r="C16" s="342" t="s">
        <v>397</v>
      </c>
      <c r="D16" s="616" t="s">
        <v>80</v>
      </c>
      <c r="E16" s="616" t="s">
        <v>17</v>
      </c>
      <c r="F16" s="260">
        <v>44</v>
      </c>
      <c r="G16" s="118">
        <v>15</v>
      </c>
      <c r="H16" s="96">
        <v>14</v>
      </c>
      <c r="I16" s="97">
        <v>15</v>
      </c>
      <c r="J16" s="116">
        <v>3</v>
      </c>
      <c r="K16" s="96">
        <v>3</v>
      </c>
      <c r="L16" s="96">
        <v>3</v>
      </c>
      <c r="M16" s="96">
        <v>3</v>
      </c>
      <c r="N16" s="97">
        <v>3</v>
      </c>
      <c r="O16" s="116">
        <v>3</v>
      </c>
      <c r="P16" s="96">
        <v>3</v>
      </c>
      <c r="Q16" s="96">
        <v>3</v>
      </c>
      <c r="R16" s="96">
        <v>3</v>
      </c>
      <c r="S16" s="165">
        <v>2</v>
      </c>
      <c r="T16" s="118">
        <v>3</v>
      </c>
      <c r="U16" s="96">
        <v>3</v>
      </c>
      <c r="V16" s="96">
        <v>3</v>
      </c>
      <c r="W16" s="96">
        <v>3</v>
      </c>
      <c r="X16" s="117">
        <v>3</v>
      </c>
    </row>
    <row r="17" spans="1:24" ht="27">
      <c r="A17" s="821"/>
      <c r="B17" s="66">
        <v>44651</v>
      </c>
      <c r="C17" s="342" t="s">
        <v>398</v>
      </c>
      <c r="D17" s="616" t="s">
        <v>80</v>
      </c>
      <c r="E17" s="616" t="s">
        <v>17</v>
      </c>
      <c r="F17" s="260">
        <v>38</v>
      </c>
      <c r="G17" s="118">
        <v>13</v>
      </c>
      <c r="H17" s="96">
        <v>13</v>
      </c>
      <c r="I17" s="97">
        <v>12</v>
      </c>
      <c r="J17" s="161">
        <v>2</v>
      </c>
      <c r="K17" s="96">
        <v>3</v>
      </c>
      <c r="L17" s="96">
        <v>3</v>
      </c>
      <c r="M17" s="96">
        <v>3</v>
      </c>
      <c r="N17" s="549">
        <v>2</v>
      </c>
      <c r="O17" s="116">
        <v>3</v>
      </c>
      <c r="P17" s="96">
        <v>3</v>
      </c>
      <c r="Q17" s="96">
        <v>3</v>
      </c>
      <c r="R17" s="164">
        <v>2</v>
      </c>
      <c r="S17" s="165">
        <v>2</v>
      </c>
      <c r="T17" s="163">
        <v>2</v>
      </c>
      <c r="U17" s="96">
        <v>3</v>
      </c>
      <c r="V17" s="164">
        <v>2</v>
      </c>
      <c r="W17" s="96">
        <v>3</v>
      </c>
      <c r="X17" s="165">
        <v>2</v>
      </c>
    </row>
    <row r="18" spans="1:24">
      <c r="A18" s="821"/>
      <c r="B18" s="66">
        <v>44651</v>
      </c>
      <c r="C18" s="342" t="s">
        <v>399</v>
      </c>
      <c r="D18" s="616" t="s">
        <v>80</v>
      </c>
      <c r="E18" s="616" t="s">
        <v>17</v>
      </c>
      <c r="F18" s="260">
        <v>46</v>
      </c>
      <c r="G18" s="118">
        <v>15</v>
      </c>
      <c r="H18" s="96">
        <v>15</v>
      </c>
      <c r="I18" s="97">
        <v>16</v>
      </c>
      <c r="J18" s="116">
        <v>3</v>
      </c>
      <c r="K18" s="96">
        <v>3</v>
      </c>
      <c r="L18" s="96">
        <v>3</v>
      </c>
      <c r="M18" s="96">
        <v>3</v>
      </c>
      <c r="N18" s="97">
        <v>3</v>
      </c>
      <c r="O18" s="116">
        <v>3</v>
      </c>
      <c r="P18" s="96">
        <v>3</v>
      </c>
      <c r="Q18" s="96">
        <v>3</v>
      </c>
      <c r="R18" s="96">
        <v>3</v>
      </c>
      <c r="S18" s="117">
        <v>3</v>
      </c>
      <c r="T18" s="118">
        <v>4</v>
      </c>
      <c r="U18" s="96">
        <v>3</v>
      </c>
      <c r="V18" s="96">
        <v>3</v>
      </c>
      <c r="W18" s="96">
        <v>3</v>
      </c>
      <c r="X18" s="117">
        <v>3</v>
      </c>
    </row>
    <row r="19" spans="1:24">
      <c r="A19" s="821"/>
      <c r="B19" s="66">
        <v>44651</v>
      </c>
      <c r="C19" s="342" t="s">
        <v>400</v>
      </c>
      <c r="D19" s="616" t="s">
        <v>80</v>
      </c>
      <c r="E19" s="616" t="s">
        <v>21</v>
      </c>
      <c r="F19" s="260">
        <v>39</v>
      </c>
      <c r="G19" s="118">
        <v>13</v>
      </c>
      <c r="H19" s="96">
        <v>15</v>
      </c>
      <c r="I19" s="97">
        <v>11</v>
      </c>
      <c r="J19" s="116">
        <v>3</v>
      </c>
      <c r="K19" s="96">
        <v>3</v>
      </c>
      <c r="L19" s="164">
        <v>2</v>
      </c>
      <c r="M19" s="164">
        <v>2</v>
      </c>
      <c r="N19" s="97">
        <v>3</v>
      </c>
      <c r="O19" s="116">
        <v>3</v>
      </c>
      <c r="P19" s="96">
        <v>3</v>
      </c>
      <c r="Q19" s="96">
        <v>3</v>
      </c>
      <c r="R19" s="96">
        <v>3</v>
      </c>
      <c r="S19" s="117">
        <v>3</v>
      </c>
      <c r="T19" s="118">
        <v>3</v>
      </c>
      <c r="U19" s="164">
        <v>2</v>
      </c>
      <c r="V19" s="164">
        <v>2</v>
      </c>
      <c r="W19" s="164">
        <v>2</v>
      </c>
      <c r="X19" s="165">
        <v>2</v>
      </c>
    </row>
    <row r="20" spans="1:24">
      <c r="A20" s="821"/>
      <c r="B20" s="66">
        <v>44651</v>
      </c>
      <c r="C20" s="342" t="s">
        <v>401</v>
      </c>
      <c r="D20" s="616" t="s">
        <v>80</v>
      </c>
      <c r="E20" s="616" t="s">
        <v>17</v>
      </c>
      <c r="F20" s="260">
        <v>42</v>
      </c>
      <c r="G20" s="118">
        <v>15</v>
      </c>
      <c r="H20" s="96">
        <v>15</v>
      </c>
      <c r="I20" s="97">
        <v>12</v>
      </c>
      <c r="J20" s="116">
        <v>3</v>
      </c>
      <c r="K20" s="96">
        <v>3</v>
      </c>
      <c r="L20" s="96">
        <v>3</v>
      </c>
      <c r="M20" s="96">
        <v>3</v>
      </c>
      <c r="N20" s="97">
        <v>3</v>
      </c>
      <c r="O20" s="116">
        <v>3</v>
      </c>
      <c r="P20" s="96">
        <v>3</v>
      </c>
      <c r="Q20" s="96">
        <v>3</v>
      </c>
      <c r="R20" s="96">
        <v>3</v>
      </c>
      <c r="S20" s="117">
        <v>3</v>
      </c>
      <c r="T20" s="118">
        <v>3</v>
      </c>
      <c r="U20" s="164">
        <v>2</v>
      </c>
      <c r="V20" s="96">
        <v>3</v>
      </c>
      <c r="W20" s="164">
        <v>2</v>
      </c>
      <c r="X20" s="165">
        <v>2</v>
      </c>
    </row>
    <row r="21" spans="1:24">
      <c r="A21" s="821"/>
      <c r="B21" s="66">
        <v>44651</v>
      </c>
      <c r="C21" s="342" t="s">
        <v>402</v>
      </c>
      <c r="D21" s="616" t="s">
        <v>80</v>
      </c>
      <c r="E21" s="616" t="s">
        <v>21</v>
      </c>
      <c r="F21" s="545">
        <v>35</v>
      </c>
      <c r="G21" s="118">
        <v>12</v>
      </c>
      <c r="H21" s="96">
        <v>14</v>
      </c>
      <c r="I21" s="97">
        <v>9</v>
      </c>
      <c r="J21" s="161">
        <v>2</v>
      </c>
      <c r="K21" s="96">
        <v>3</v>
      </c>
      <c r="L21" s="96">
        <v>3</v>
      </c>
      <c r="M21" s="164">
        <v>2</v>
      </c>
      <c r="N21" s="549">
        <v>2</v>
      </c>
      <c r="O21" s="116">
        <v>3</v>
      </c>
      <c r="P21" s="96">
        <v>3</v>
      </c>
      <c r="Q21" s="96">
        <v>3</v>
      </c>
      <c r="R21" s="96">
        <v>3</v>
      </c>
      <c r="S21" s="165">
        <v>2</v>
      </c>
      <c r="T21" s="538">
        <v>1</v>
      </c>
      <c r="U21" s="164">
        <v>2</v>
      </c>
      <c r="V21" s="164">
        <v>2</v>
      </c>
      <c r="W21" s="164">
        <v>2</v>
      </c>
      <c r="X21" s="165">
        <v>2</v>
      </c>
    </row>
    <row r="22" spans="1:24">
      <c r="A22" s="821"/>
      <c r="B22" s="66">
        <v>44651</v>
      </c>
      <c r="C22" s="342" t="s">
        <v>403</v>
      </c>
      <c r="D22" s="616" t="s">
        <v>80</v>
      </c>
      <c r="E22" s="616" t="s">
        <v>17</v>
      </c>
      <c r="F22" s="545">
        <v>32</v>
      </c>
      <c r="G22" s="118">
        <v>11.5</v>
      </c>
      <c r="H22" s="96">
        <v>12</v>
      </c>
      <c r="I22" s="97">
        <v>8.5</v>
      </c>
      <c r="J22" s="161">
        <v>2</v>
      </c>
      <c r="K22" s="96">
        <v>3</v>
      </c>
      <c r="L22" s="164">
        <v>2</v>
      </c>
      <c r="M22" s="164">
        <v>2.5</v>
      </c>
      <c r="N22" s="549">
        <v>2</v>
      </c>
      <c r="O22" s="116">
        <v>3</v>
      </c>
      <c r="P22" s="96">
        <v>3</v>
      </c>
      <c r="Q22" s="164">
        <v>2</v>
      </c>
      <c r="R22" s="164">
        <v>2</v>
      </c>
      <c r="S22" s="165">
        <v>2</v>
      </c>
      <c r="T22" s="538">
        <v>1</v>
      </c>
      <c r="U22" s="542">
        <v>1.5</v>
      </c>
      <c r="V22" s="542">
        <v>1.5</v>
      </c>
      <c r="W22" s="164">
        <v>2.5</v>
      </c>
      <c r="X22" s="165">
        <v>2</v>
      </c>
    </row>
    <row r="23" spans="1:24" ht="27">
      <c r="A23" s="821"/>
      <c r="B23" s="66">
        <v>44651</v>
      </c>
      <c r="C23" s="342" t="s">
        <v>404</v>
      </c>
      <c r="D23" s="616" t="s">
        <v>80</v>
      </c>
      <c r="E23" s="616" t="s">
        <v>21</v>
      </c>
      <c r="F23" s="260">
        <v>43</v>
      </c>
      <c r="G23" s="118">
        <v>14</v>
      </c>
      <c r="H23" s="96">
        <v>15</v>
      </c>
      <c r="I23" s="97">
        <v>14</v>
      </c>
      <c r="J23" s="119">
        <v>3</v>
      </c>
      <c r="K23" s="99">
        <v>3</v>
      </c>
      <c r="L23" s="99">
        <v>3</v>
      </c>
      <c r="M23" s="99">
        <v>3</v>
      </c>
      <c r="N23" s="305">
        <v>2</v>
      </c>
      <c r="O23" s="119">
        <v>3</v>
      </c>
      <c r="P23" s="99">
        <v>3</v>
      </c>
      <c r="Q23" s="99">
        <v>3</v>
      </c>
      <c r="R23" s="99">
        <v>3</v>
      </c>
      <c r="S23" s="120">
        <v>3</v>
      </c>
      <c r="T23" s="121">
        <v>3</v>
      </c>
      <c r="U23" s="99">
        <v>3</v>
      </c>
      <c r="V23" s="99">
        <v>3</v>
      </c>
      <c r="W23" s="99">
        <v>3</v>
      </c>
      <c r="X23" s="173">
        <v>2</v>
      </c>
    </row>
    <row r="24" spans="1:24">
      <c r="A24" s="821"/>
      <c r="B24" s="66">
        <v>44665</v>
      </c>
      <c r="C24" s="342" t="s">
        <v>405</v>
      </c>
      <c r="D24" s="616" t="s">
        <v>80</v>
      </c>
      <c r="E24" s="616" t="s">
        <v>17</v>
      </c>
      <c r="F24" s="545">
        <v>34</v>
      </c>
      <c r="G24" s="118">
        <v>11</v>
      </c>
      <c r="H24" s="96">
        <v>14</v>
      </c>
      <c r="I24" s="97">
        <v>9</v>
      </c>
      <c r="J24" s="160">
        <v>2</v>
      </c>
      <c r="K24" s="160">
        <v>2</v>
      </c>
      <c r="L24" s="160">
        <v>2</v>
      </c>
      <c r="M24" s="90">
        <v>3</v>
      </c>
      <c r="N24" s="160">
        <v>2</v>
      </c>
      <c r="O24" s="90">
        <v>3</v>
      </c>
      <c r="P24" s="90">
        <v>3</v>
      </c>
      <c r="Q24" s="90">
        <v>3</v>
      </c>
      <c r="R24" s="90">
        <v>3</v>
      </c>
      <c r="S24" s="160">
        <v>2</v>
      </c>
      <c r="T24" s="536">
        <v>1</v>
      </c>
      <c r="U24" s="160">
        <v>2</v>
      </c>
      <c r="V24" s="160">
        <v>2</v>
      </c>
      <c r="W24" s="160">
        <v>2</v>
      </c>
      <c r="X24" s="160">
        <v>2</v>
      </c>
    </row>
    <row r="25" spans="1:24">
      <c r="A25" s="821"/>
      <c r="B25" s="66">
        <v>44651</v>
      </c>
      <c r="C25" s="342" t="s">
        <v>406</v>
      </c>
      <c r="D25" s="616" t="s">
        <v>80</v>
      </c>
      <c r="E25" s="616" t="s">
        <v>17</v>
      </c>
      <c r="F25" s="260">
        <v>42</v>
      </c>
      <c r="G25" s="118">
        <v>13</v>
      </c>
      <c r="H25" s="96">
        <v>15</v>
      </c>
      <c r="I25" s="97">
        <v>14</v>
      </c>
      <c r="J25" s="113">
        <v>3</v>
      </c>
      <c r="K25" s="93">
        <v>3</v>
      </c>
      <c r="L25" s="93">
        <v>3</v>
      </c>
      <c r="M25" s="168">
        <v>2</v>
      </c>
      <c r="N25" s="550">
        <v>2</v>
      </c>
      <c r="O25" s="113">
        <v>3</v>
      </c>
      <c r="P25" s="93">
        <v>3</v>
      </c>
      <c r="Q25" s="93">
        <v>3</v>
      </c>
      <c r="R25" s="93">
        <v>3</v>
      </c>
      <c r="S25" s="114">
        <v>3</v>
      </c>
      <c r="T25" s="541">
        <v>1</v>
      </c>
      <c r="U25" s="93">
        <v>4</v>
      </c>
      <c r="V25" s="93">
        <v>3</v>
      </c>
      <c r="W25" s="93">
        <v>3</v>
      </c>
      <c r="X25" s="114">
        <v>3</v>
      </c>
    </row>
    <row r="26" spans="1:24">
      <c r="A26" s="821"/>
      <c r="B26" s="66">
        <v>44651</v>
      </c>
      <c r="C26" s="342" t="s">
        <v>407</v>
      </c>
      <c r="D26" s="616" t="s">
        <v>80</v>
      </c>
      <c r="E26" s="616" t="s">
        <v>17</v>
      </c>
      <c r="F26" s="545">
        <v>34</v>
      </c>
      <c r="G26" s="118">
        <v>10</v>
      </c>
      <c r="H26" s="96">
        <v>13</v>
      </c>
      <c r="I26" s="97">
        <v>11</v>
      </c>
      <c r="J26" s="161">
        <v>2</v>
      </c>
      <c r="K26" s="164">
        <v>2</v>
      </c>
      <c r="L26" s="164">
        <v>2</v>
      </c>
      <c r="M26" s="164">
        <v>2</v>
      </c>
      <c r="N26" s="549">
        <v>2</v>
      </c>
      <c r="O26" s="116">
        <v>3</v>
      </c>
      <c r="P26" s="164">
        <v>2</v>
      </c>
      <c r="Q26" s="96">
        <v>3</v>
      </c>
      <c r="R26" s="164">
        <v>2</v>
      </c>
      <c r="S26" s="117">
        <v>3</v>
      </c>
      <c r="T26" s="538">
        <v>1</v>
      </c>
      <c r="U26" s="96">
        <v>3</v>
      </c>
      <c r="V26" s="96">
        <v>3</v>
      </c>
      <c r="W26" s="164">
        <v>2</v>
      </c>
      <c r="X26" s="165">
        <v>2</v>
      </c>
    </row>
    <row r="27" spans="1:24">
      <c r="A27" s="821"/>
      <c r="B27" s="66">
        <v>44651</v>
      </c>
      <c r="C27" s="342" t="s">
        <v>408</v>
      </c>
      <c r="D27" s="616" t="s">
        <v>118</v>
      </c>
      <c r="E27" s="616" t="s">
        <v>409</v>
      </c>
      <c r="F27" s="260">
        <v>39</v>
      </c>
      <c r="G27" s="118" t="s">
        <v>410</v>
      </c>
      <c r="H27" s="96">
        <v>14.5</v>
      </c>
      <c r="I27" s="97">
        <v>11</v>
      </c>
      <c r="J27" s="116">
        <v>3</v>
      </c>
      <c r="K27" s="96">
        <v>3</v>
      </c>
      <c r="L27" s="164">
        <v>2</v>
      </c>
      <c r="M27" s="164">
        <v>2.5</v>
      </c>
      <c r="N27" s="97">
        <v>3</v>
      </c>
      <c r="O27" s="116">
        <v>3</v>
      </c>
      <c r="P27" s="96">
        <v>3</v>
      </c>
      <c r="Q27" s="96">
        <v>3</v>
      </c>
      <c r="R27" s="96">
        <v>3</v>
      </c>
      <c r="S27" s="165">
        <v>2.5</v>
      </c>
      <c r="T27" s="118">
        <v>3</v>
      </c>
      <c r="U27" s="542">
        <v>1.5</v>
      </c>
      <c r="V27" s="542">
        <v>1.5</v>
      </c>
      <c r="W27" s="96">
        <v>3</v>
      </c>
      <c r="X27" s="165">
        <v>2</v>
      </c>
    </row>
    <row r="28" spans="1:24" ht="27">
      <c r="A28" s="821"/>
      <c r="B28" s="66">
        <v>44637</v>
      </c>
      <c r="C28" s="342" t="s">
        <v>411</v>
      </c>
      <c r="D28" s="616" t="s">
        <v>80</v>
      </c>
      <c r="E28" s="616" t="s">
        <v>17</v>
      </c>
      <c r="F28" s="260">
        <v>38</v>
      </c>
      <c r="G28" s="118">
        <v>12</v>
      </c>
      <c r="H28" s="96">
        <v>15</v>
      </c>
      <c r="I28" s="97">
        <v>11</v>
      </c>
      <c r="J28" s="161">
        <v>2</v>
      </c>
      <c r="K28" s="96">
        <v>3</v>
      </c>
      <c r="L28" s="164">
        <v>2</v>
      </c>
      <c r="M28" s="96">
        <v>3</v>
      </c>
      <c r="N28" s="549">
        <v>2</v>
      </c>
      <c r="O28" s="116">
        <v>3</v>
      </c>
      <c r="P28" s="96">
        <v>3</v>
      </c>
      <c r="Q28" s="96">
        <v>3</v>
      </c>
      <c r="R28" s="96">
        <v>3</v>
      </c>
      <c r="S28" s="117">
        <v>3</v>
      </c>
      <c r="T28" s="538">
        <v>1</v>
      </c>
      <c r="U28" s="96">
        <v>3</v>
      </c>
      <c r="V28" s="164">
        <v>2</v>
      </c>
      <c r="W28" s="96">
        <v>2</v>
      </c>
      <c r="X28" s="117">
        <v>3</v>
      </c>
    </row>
    <row r="29" spans="1:24">
      <c r="A29" s="821"/>
      <c r="B29" s="66">
        <v>44651</v>
      </c>
      <c r="C29" s="342" t="s">
        <v>412</v>
      </c>
      <c r="D29" s="616" t="s">
        <v>80</v>
      </c>
      <c r="E29" s="616" t="s">
        <v>21</v>
      </c>
      <c r="F29" s="260">
        <v>43</v>
      </c>
      <c r="G29" s="118">
        <v>14</v>
      </c>
      <c r="H29" s="96">
        <v>15</v>
      </c>
      <c r="I29" s="97">
        <v>14</v>
      </c>
      <c r="J29" s="116">
        <v>3</v>
      </c>
      <c r="K29" s="96">
        <v>3</v>
      </c>
      <c r="L29" s="164">
        <v>2</v>
      </c>
      <c r="M29" s="96">
        <v>3</v>
      </c>
      <c r="N29" s="97">
        <v>3</v>
      </c>
      <c r="O29" s="116">
        <v>3</v>
      </c>
      <c r="P29" s="96">
        <v>3</v>
      </c>
      <c r="Q29" s="96">
        <v>3</v>
      </c>
      <c r="R29" s="96">
        <v>3</v>
      </c>
      <c r="S29" s="117">
        <v>3</v>
      </c>
      <c r="T29" s="118">
        <v>3</v>
      </c>
      <c r="U29" s="96">
        <v>3</v>
      </c>
      <c r="V29" s="96">
        <v>3</v>
      </c>
      <c r="W29" s="96">
        <v>3</v>
      </c>
      <c r="X29" s="165">
        <v>2</v>
      </c>
    </row>
    <row r="30" spans="1:24">
      <c r="A30" s="821"/>
      <c r="B30" s="66">
        <v>44637</v>
      </c>
      <c r="C30" s="342" t="s">
        <v>413</v>
      </c>
      <c r="D30" s="616" t="s">
        <v>80</v>
      </c>
      <c r="E30" s="616" t="s">
        <v>17</v>
      </c>
      <c r="F30" s="545">
        <v>34</v>
      </c>
      <c r="G30" s="118">
        <v>12</v>
      </c>
      <c r="H30" s="96">
        <v>15</v>
      </c>
      <c r="I30" s="97">
        <v>7</v>
      </c>
      <c r="J30" s="161">
        <v>2</v>
      </c>
      <c r="K30" s="96">
        <v>3</v>
      </c>
      <c r="L30" s="96">
        <v>3</v>
      </c>
      <c r="M30" s="164">
        <v>2</v>
      </c>
      <c r="N30" s="549">
        <v>2</v>
      </c>
      <c r="O30" s="116">
        <v>3</v>
      </c>
      <c r="P30" s="96">
        <v>3</v>
      </c>
      <c r="Q30" s="96">
        <v>3</v>
      </c>
      <c r="R30" s="96">
        <v>3</v>
      </c>
      <c r="S30" s="117">
        <v>3</v>
      </c>
      <c r="T30" s="538">
        <v>1</v>
      </c>
      <c r="U30" s="542">
        <v>1</v>
      </c>
      <c r="V30" s="542">
        <v>1</v>
      </c>
      <c r="W30" s="164">
        <v>2</v>
      </c>
      <c r="X30" s="165">
        <v>2</v>
      </c>
    </row>
    <row r="31" spans="1:24">
      <c r="A31" s="821"/>
      <c r="B31" s="66">
        <v>44651</v>
      </c>
      <c r="C31" s="342" t="s">
        <v>414</v>
      </c>
      <c r="D31" s="616" t="s">
        <v>80</v>
      </c>
      <c r="E31" s="616" t="s">
        <v>21</v>
      </c>
      <c r="F31" s="260">
        <v>44</v>
      </c>
      <c r="G31" s="118">
        <v>15</v>
      </c>
      <c r="H31" s="96">
        <v>15</v>
      </c>
      <c r="I31" s="97">
        <v>14</v>
      </c>
      <c r="J31" s="116">
        <v>3</v>
      </c>
      <c r="K31" s="96">
        <v>3</v>
      </c>
      <c r="L31" s="96">
        <v>3</v>
      </c>
      <c r="M31" s="96">
        <v>3</v>
      </c>
      <c r="N31" s="97">
        <v>3</v>
      </c>
      <c r="O31" s="116">
        <v>3</v>
      </c>
      <c r="P31" s="96">
        <v>3</v>
      </c>
      <c r="Q31" s="96">
        <v>3</v>
      </c>
      <c r="R31" s="96">
        <v>3</v>
      </c>
      <c r="S31" s="117">
        <v>3</v>
      </c>
      <c r="T31" s="118">
        <v>3</v>
      </c>
      <c r="U31" s="96">
        <v>3</v>
      </c>
      <c r="V31" s="164">
        <v>2</v>
      </c>
      <c r="W31" s="96">
        <v>3</v>
      </c>
      <c r="X31" s="117">
        <v>3</v>
      </c>
    </row>
    <row r="32" spans="1:24">
      <c r="A32" s="821"/>
      <c r="B32" s="66">
        <v>44651</v>
      </c>
      <c r="C32" s="342" t="s">
        <v>415</v>
      </c>
      <c r="D32" s="616" t="s">
        <v>80</v>
      </c>
      <c r="E32" s="616" t="s">
        <v>17</v>
      </c>
      <c r="F32" s="260">
        <v>44</v>
      </c>
      <c r="G32" s="118">
        <v>15</v>
      </c>
      <c r="H32" s="96">
        <v>14</v>
      </c>
      <c r="I32" s="97">
        <v>15</v>
      </c>
      <c r="J32" s="116">
        <v>3</v>
      </c>
      <c r="K32" s="96">
        <v>3</v>
      </c>
      <c r="L32" s="96">
        <v>3</v>
      </c>
      <c r="M32" s="96">
        <v>3</v>
      </c>
      <c r="N32" s="97">
        <v>3</v>
      </c>
      <c r="O32" s="116">
        <v>3</v>
      </c>
      <c r="P32" s="96">
        <v>3</v>
      </c>
      <c r="Q32" s="96">
        <v>3</v>
      </c>
      <c r="R32" s="96">
        <v>3</v>
      </c>
      <c r="S32" s="165">
        <v>2</v>
      </c>
      <c r="T32" s="118">
        <v>3</v>
      </c>
      <c r="U32" s="96">
        <v>3</v>
      </c>
      <c r="V32" s="96">
        <v>3</v>
      </c>
      <c r="W32" s="96">
        <v>3</v>
      </c>
      <c r="X32" s="117">
        <v>3</v>
      </c>
    </row>
    <row r="33" spans="1:24" ht="27">
      <c r="A33" s="821"/>
      <c r="B33" s="66">
        <v>44679</v>
      </c>
      <c r="C33" s="342" t="s">
        <v>416</v>
      </c>
      <c r="D33" s="616" t="s">
        <v>80</v>
      </c>
      <c r="E33" s="616" t="s">
        <v>21</v>
      </c>
      <c r="F33" s="260">
        <v>44</v>
      </c>
      <c r="G33" s="118">
        <v>15</v>
      </c>
      <c r="H33" s="96">
        <v>15</v>
      </c>
      <c r="I33" s="97">
        <v>14</v>
      </c>
      <c r="J33" s="116">
        <v>3</v>
      </c>
      <c r="K33" s="96">
        <v>3</v>
      </c>
      <c r="L33" s="96">
        <v>3</v>
      </c>
      <c r="M33" s="96">
        <v>3</v>
      </c>
      <c r="N33" s="97">
        <v>3</v>
      </c>
      <c r="O33" s="116">
        <v>3</v>
      </c>
      <c r="P33" s="96">
        <v>3</v>
      </c>
      <c r="Q33" s="96">
        <v>3</v>
      </c>
      <c r="R33" s="96">
        <v>3</v>
      </c>
      <c r="S33" s="117">
        <v>3</v>
      </c>
      <c r="T33" s="118">
        <v>3</v>
      </c>
      <c r="U33" s="164">
        <v>2</v>
      </c>
      <c r="V33" s="96">
        <v>3</v>
      </c>
      <c r="W33" s="96">
        <v>3</v>
      </c>
      <c r="X33" s="117">
        <v>3</v>
      </c>
    </row>
    <row r="34" spans="1:24">
      <c r="A34" s="821"/>
      <c r="B34" s="66">
        <v>44651</v>
      </c>
      <c r="C34" s="342" t="s">
        <v>417</v>
      </c>
      <c r="D34" s="616" t="s">
        <v>80</v>
      </c>
      <c r="E34" s="616" t="s">
        <v>17</v>
      </c>
      <c r="F34" s="260">
        <v>38</v>
      </c>
      <c r="G34" s="118">
        <v>12</v>
      </c>
      <c r="H34" s="96">
        <v>15</v>
      </c>
      <c r="I34" s="97">
        <v>11</v>
      </c>
      <c r="J34" s="161">
        <v>2</v>
      </c>
      <c r="K34" s="96">
        <v>3</v>
      </c>
      <c r="L34" s="164">
        <v>2</v>
      </c>
      <c r="M34" s="96">
        <v>3</v>
      </c>
      <c r="N34" s="549">
        <v>2</v>
      </c>
      <c r="O34" s="116">
        <v>3</v>
      </c>
      <c r="P34" s="96">
        <v>3</v>
      </c>
      <c r="Q34" s="96">
        <v>3</v>
      </c>
      <c r="R34" s="96">
        <v>3</v>
      </c>
      <c r="S34" s="117">
        <v>3</v>
      </c>
      <c r="T34" s="538">
        <v>1</v>
      </c>
      <c r="U34" s="96">
        <v>3</v>
      </c>
      <c r="V34" s="164">
        <v>2</v>
      </c>
      <c r="W34" s="96">
        <v>3</v>
      </c>
      <c r="X34" s="165">
        <v>2</v>
      </c>
    </row>
    <row r="35" spans="1:24">
      <c r="A35" s="821"/>
      <c r="B35" s="66">
        <v>44651</v>
      </c>
      <c r="C35" s="342" t="s">
        <v>418</v>
      </c>
      <c r="D35" s="616" t="s">
        <v>80</v>
      </c>
      <c r="E35" s="616" t="s">
        <v>17</v>
      </c>
      <c r="F35" s="260">
        <v>43</v>
      </c>
      <c r="G35" s="118">
        <v>15</v>
      </c>
      <c r="H35" s="96">
        <v>14.5</v>
      </c>
      <c r="I35" s="97">
        <v>13.5</v>
      </c>
      <c r="J35" s="119">
        <v>3</v>
      </c>
      <c r="K35" s="99">
        <v>3</v>
      </c>
      <c r="L35" s="99">
        <v>3</v>
      </c>
      <c r="M35" s="99">
        <v>3</v>
      </c>
      <c r="N35" s="100">
        <v>3</v>
      </c>
      <c r="O35" s="119">
        <v>3</v>
      </c>
      <c r="P35" s="99">
        <v>3</v>
      </c>
      <c r="Q35" s="99">
        <v>3</v>
      </c>
      <c r="R35" s="99">
        <v>3</v>
      </c>
      <c r="S35" s="173">
        <v>2.5</v>
      </c>
      <c r="T35" s="121">
        <v>3</v>
      </c>
      <c r="U35" s="99">
        <v>3</v>
      </c>
      <c r="V35" s="174">
        <v>2.5</v>
      </c>
      <c r="W35" s="99">
        <v>3</v>
      </c>
      <c r="X35" s="173">
        <v>2</v>
      </c>
    </row>
    <row r="36" spans="1:24">
      <c r="A36" s="821"/>
      <c r="B36" s="66">
        <v>44665</v>
      </c>
      <c r="C36" s="342" t="s">
        <v>419</v>
      </c>
      <c r="D36" s="616" t="s">
        <v>80</v>
      </c>
      <c r="E36" s="616" t="s">
        <v>17</v>
      </c>
      <c r="F36" s="545">
        <v>35</v>
      </c>
      <c r="G36" s="118">
        <v>14</v>
      </c>
      <c r="H36" s="96">
        <v>13</v>
      </c>
      <c r="I36" s="97">
        <v>8</v>
      </c>
      <c r="J36" s="90">
        <v>3</v>
      </c>
      <c r="K36" s="90">
        <v>3</v>
      </c>
      <c r="L36" s="90">
        <v>3</v>
      </c>
      <c r="M36" s="160">
        <v>2</v>
      </c>
      <c r="N36" s="90">
        <v>3</v>
      </c>
      <c r="O36" s="90">
        <v>3</v>
      </c>
      <c r="P36" s="90">
        <v>3</v>
      </c>
      <c r="Q36" s="90">
        <v>3</v>
      </c>
      <c r="R36" s="90">
        <v>3</v>
      </c>
      <c r="S36" s="536">
        <v>1</v>
      </c>
      <c r="T36" s="90">
        <v>2</v>
      </c>
      <c r="U36" s="536">
        <v>1</v>
      </c>
      <c r="V36" s="536">
        <v>1</v>
      </c>
      <c r="W36" s="90">
        <v>3</v>
      </c>
      <c r="X36" s="536">
        <v>1</v>
      </c>
    </row>
    <row r="37" spans="1:24" ht="27">
      <c r="A37" s="821"/>
      <c r="B37" s="66">
        <v>44651</v>
      </c>
      <c r="C37" s="342" t="s">
        <v>420</v>
      </c>
      <c r="D37" s="616" t="s">
        <v>80</v>
      </c>
      <c r="E37" s="616" t="s">
        <v>21</v>
      </c>
      <c r="F37" s="545">
        <v>33</v>
      </c>
      <c r="G37" s="118">
        <v>11</v>
      </c>
      <c r="H37" s="96">
        <v>14</v>
      </c>
      <c r="I37" s="97">
        <v>8</v>
      </c>
      <c r="J37" s="167">
        <v>2</v>
      </c>
      <c r="K37" s="93">
        <v>3</v>
      </c>
      <c r="L37" s="168">
        <v>2</v>
      </c>
      <c r="M37" s="168">
        <v>2</v>
      </c>
      <c r="N37" s="550">
        <v>2</v>
      </c>
      <c r="O37" s="113">
        <v>3</v>
      </c>
      <c r="P37" s="93">
        <v>3</v>
      </c>
      <c r="Q37" s="93">
        <v>3</v>
      </c>
      <c r="R37" s="93">
        <v>3</v>
      </c>
      <c r="S37" s="169">
        <v>2</v>
      </c>
      <c r="T37" s="541">
        <v>1</v>
      </c>
      <c r="U37" s="539">
        <v>1</v>
      </c>
      <c r="V37" s="168">
        <v>2</v>
      </c>
      <c r="W37" s="168">
        <v>2</v>
      </c>
      <c r="X37" s="169">
        <v>2</v>
      </c>
    </row>
    <row r="38" spans="1:24">
      <c r="A38" s="821"/>
      <c r="B38" s="66">
        <v>44651</v>
      </c>
      <c r="C38" s="342" t="s">
        <v>421</v>
      </c>
      <c r="D38" s="616" t="s">
        <v>80</v>
      </c>
      <c r="E38" s="616" t="s">
        <v>17</v>
      </c>
      <c r="F38" s="545">
        <v>33</v>
      </c>
      <c r="G38" s="118">
        <v>11</v>
      </c>
      <c r="H38" s="96">
        <v>12</v>
      </c>
      <c r="I38" s="97">
        <v>10</v>
      </c>
      <c r="J38" s="116">
        <v>3</v>
      </c>
      <c r="K38" s="164">
        <v>2</v>
      </c>
      <c r="L38" s="164">
        <v>2</v>
      </c>
      <c r="M38" s="164">
        <v>2</v>
      </c>
      <c r="N38" s="549">
        <v>2</v>
      </c>
      <c r="O38" s="116">
        <v>3</v>
      </c>
      <c r="P38" s="164">
        <v>2</v>
      </c>
      <c r="Q38" s="164">
        <v>2</v>
      </c>
      <c r="R38" s="96">
        <v>3</v>
      </c>
      <c r="S38" s="165">
        <v>2</v>
      </c>
      <c r="T38" s="118">
        <v>2</v>
      </c>
      <c r="U38" s="96">
        <v>3</v>
      </c>
      <c r="V38" s="164">
        <v>2</v>
      </c>
      <c r="W38" s="164">
        <v>2</v>
      </c>
      <c r="X38" s="540">
        <v>1</v>
      </c>
    </row>
    <row r="39" spans="1:24">
      <c r="A39" s="821"/>
      <c r="B39" s="66">
        <v>44651</v>
      </c>
      <c r="C39" s="342" t="s">
        <v>422</v>
      </c>
      <c r="D39" s="616" t="s">
        <v>80</v>
      </c>
      <c r="E39" s="616" t="s">
        <v>17</v>
      </c>
      <c r="F39" s="545">
        <v>31</v>
      </c>
      <c r="G39" s="118">
        <v>11</v>
      </c>
      <c r="H39" s="96">
        <v>11</v>
      </c>
      <c r="I39" s="97">
        <v>9</v>
      </c>
      <c r="J39" s="161">
        <v>2</v>
      </c>
      <c r="K39" s="164">
        <v>2</v>
      </c>
      <c r="L39" s="164">
        <v>2</v>
      </c>
      <c r="M39" s="96">
        <v>3</v>
      </c>
      <c r="N39" s="549">
        <v>2</v>
      </c>
      <c r="O39" s="116">
        <v>3</v>
      </c>
      <c r="P39" s="164">
        <v>2</v>
      </c>
      <c r="Q39" s="96">
        <v>2</v>
      </c>
      <c r="R39" s="164">
        <v>2</v>
      </c>
      <c r="S39" s="165">
        <v>2</v>
      </c>
      <c r="T39" s="538">
        <v>1</v>
      </c>
      <c r="U39" s="164">
        <v>2</v>
      </c>
      <c r="V39" s="164">
        <v>2</v>
      </c>
      <c r="W39" s="164">
        <v>2</v>
      </c>
      <c r="X39" s="165">
        <v>2</v>
      </c>
    </row>
    <row r="40" spans="1:24">
      <c r="A40" s="821"/>
      <c r="B40" s="66">
        <v>44651</v>
      </c>
      <c r="C40" s="342" t="s">
        <v>423</v>
      </c>
      <c r="D40" s="616" t="s">
        <v>80</v>
      </c>
      <c r="E40" s="616" t="s">
        <v>17</v>
      </c>
      <c r="F40" s="545">
        <v>33</v>
      </c>
      <c r="G40" s="118">
        <v>11</v>
      </c>
      <c r="H40" s="96">
        <v>11</v>
      </c>
      <c r="I40" s="97">
        <v>11</v>
      </c>
      <c r="J40" s="161">
        <v>2</v>
      </c>
      <c r="K40" s="164">
        <v>2</v>
      </c>
      <c r="L40" s="164">
        <v>2</v>
      </c>
      <c r="M40" s="96">
        <v>3</v>
      </c>
      <c r="N40" s="549">
        <v>2</v>
      </c>
      <c r="O40" s="116">
        <v>3</v>
      </c>
      <c r="P40" s="164">
        <v>2</v>
      </c>
      <c r="Q40" s="96">
        <v>2</v>
      </c>
      <c r="R40" s="164">
        <v>2</v>
      </c>
      <c r="S40" s="165">
        <v>2</v>
      </c>
      <c r="T40" s="163">
        <v>2</v>
      </c>
      <c r="U40" s="164">
        <v>2</v>
      </c>
      <c r="V40" s="164">
        <v>2</v>
      </c>
      <c r="W40" s="96">
        <v>3</v>
      </c>
      <c r="X40" s="165">
        <v>2</v>
      </c>
    </row>
    <row r="41" spans="1:24">
      <c r="A41" s="821"/>
      <c r="B41" s="66">
        <v>44651</v>
      </c>
      <c r="C41" s="342" t="s">
        <v>424</v>
      </c>
      <c r="D41" s="616" t="s">
        <v>80</v>
      </c>
      <c r="E41" s="616" t="s">
        <v>17</v>
      </c>
      <c r="F41" s="260">
        <v>42</v>
      </c>
      <c r="G41" s="118">
        <v>15</v>
      </c>
      <c r="H41" s="96">
        <v>15</v>
      </c>
      <c r="I41" s="97">
        <v>12</v>
      </c>
      <c r="J41" s="116">
        <v>3</v>
      </c>
      <c r="K41" s="96">
        <v>3</v>
      </c>
      <c r="L41" s="96">
        <v>3</v>
      </c>
      <c r="M41" s="96">
        <v>3</v>
      </c>
      <c r="N41" s="97">
        <v>3</v>
      </c>
      <c r="O41" s="116">
        <v>3</v>
      </c>
      <c r="P41" s="96">
        <v>3</v>
      </c>
      <c r="Q41" s="96">
        <v>3</v>
      </c>
      <c r="R41" s="96">
        <v>3</v>
      </c>
      <c r="S41" s="117">
        <v>3</v>
      </c>
      <c r="T41" s="163">
        <v>2</v>
      </c>
      <c r="U41" s="96">
        <v>3</v>
      </c>
      <c r="V41" s="164">
        <v>2</v>
      </c>
      <c r="W41" s="164">
        <v>2</v>
      </c>
      <c r="X41" s="117">
        <v>3</v>
      </c>
    </row>
    <row r="42" spans="1:24">
      <c r="A42" s="821"/>
      <c r="B42" s="66">
        <v>44651</v>
      </c>
      <c r="C42" s="342" t="s">
        <v>425</v>
      </c>
      <c r="D42" s="616" t="s">
        <v>80</v>
      </c>
      <c r="E42" s="616" t="s">
        <v>17</v>
      </c>
      <c r="F42" s="545">
        <v>36</v>
      </c>
      <c r="G42" s="118">
        <v>13</v>
      </c>
      <c r="H42" s="96">
        <v>13</v>
      </c>
      <c r="I42" s="97">
        <v>10</v>
      </c>
      <c r="J42" s="119">
        <v>3</v>
      </c>
      <c r="K42" s="99">
        <v>3</v>
      </c>
      <c r="L42" s="174">
        <v>2</v>
      </c>
      <c r="M42" s="99">
        <v>3</v>
      </c>
      <c r="N42" s="305">
        <v>2</v>
      </c>
      <c r="O42" s="119">
        <v>3</v>
      </c>
      <c r="P42" s="99">
        <v>3</v>
      </c>
      <c r="Q42" s="174">
        <v>2</v>
      </c>
      <c r="R42" s="99">
        <v>3</v>
      </c>
      <c r="S42" s="173">
        <v>2</v>
      </c>
      <c r="T42" s="537">
        <v>1</v>
      </c>
      <c r="U42" s="174">
        <v>2</v>
      </c>
      <c r="V42" s="174">
        <v>2</v>
      </c>
      <c r="W42" s="99">
        <v>3</v>
      </c>
      <c r="X42" s="173">
        <v>2</v>
      </c>
    </row>
    <row r="43" spans="1:24">
      <c r="A43" s="821"/>
      <c r="B43" s="66">
        <v>44665</v>
      </c>
      <c r="C43" s="342" t="s">
        <v>426</v>
      </c>
      <c r="D43" s="616" t="s">
        <v>80</v>
      </c>
      <c r="E43" s="616" t="s">
        <v>17</v>
      </c>
      <c r="F43" s="545">
        <v>36</v>
      </c>
      <c r="G43" s="118">
        <v>12</v>
      </c>
      <c r="H43" s="96">
        <v>15</v>
      </c>
      <c r="I43" s="97">
        <v>9</v>
      </c>
      <c r="J43" s="160">
        <v>2</v>
      </c>
      <c r="K43" s="90">
        <v>3</v>
      </c>
      <c r="L43" s="90">
        <v>3</v>
      </c>
      <c r="M43" s="160">
        <v>2</v>
      </c>
      <c r="N43" s="160">
        <v>2</v>
      </c>
      <c r="O43" s="90">
        <v>3</v>
      </c>
      <c r="P43" s="90">
        <v>3</v>
      </c>
      <c r="Q43" s="90">
        <v>3</v>
      </c>
      <c r="R43" s="90">
        <v>3</v>
      </c>
      <c r="S43" s="90">
        <v>3</v>
      </c>
      <c r="T43" s="536">
        <v>1</v>
      </c>
      <c r="U43" s="160">
        <v>2</v>
      </c>
      <c r="V43" s="160">
        <v>2</v>
      </c>
      <c r="W43" s="160">
        <v>2</v>
      </c>
      <c r="X43" s="160">
        <v>2</v>
      </c>
    </row>
    <row r="44" spans="1:24">
      <c r="A44" s="821"/>
      <c r="B44" s="66">
        <v>44651</v>
      </c>
      <c r="C44" s="342" t="s">
        <v>427</v>
      </c>
      <c r="D44" s="616" t="s">
        <v>80</v>
      </c>
      <c r="E44" s="616" t="s">
        <v>17</v>
      </c>
      <c r="F44" s="260">
        <v>37</v>
      </c>
      <c r="G44" s="118">
        <v>12</v>
      </c>
      <c r="H44" s="96">
        <v>13</v>
      </c>
      <c r="I44" s="97">
        <v>12</v>
      </c>
      <c r="J44" s="167">
        <v>2</v>
      </c>
      <c r="K44" s="168">
        <v>2</v>
      </c>
      <c r="L44" s="168">
        <v>2</v>
      </c>
      <c r="M44" s="93">
        <v>3</v>
      </c>
      <c r="N44" s="94">
        <v>3</v>
      </c>
      <c r="O44" s="113">
        <v>3</v>
      </c>
      <c r="P44" s="93">
        <v>3</v>
      </c>
      <c r="Q44" s="93">
        <v>3</v>
      </c>
      <c r="R44" s="168">
        <v>2</v>
      </c>
      <c r="S44" s="169">
        <v>2</v>
      </c>
      <c r="T44" s="171">
        <v>2</v>
      </c>
      <c r="U44" s="93">
        <v>3</v>
      </c>
      <c r="V44" s="93">
        <v>3</v>
      </c>
      <c r="W44" s="93">
        <v>3</v>
      </c>
      <c r="X44" s="535">
        <v>1</v>
      </c>
    </row>
    <row r="45" spans="1:24">
      <c r="A45" s="821"/>
      <c r="B45" s="72">
        <v>44651</v>
      </c>
      <c r="C45" s="346" t="s">
        <v>428</v>
      </c>
      <c r="D45" s="617" t="s">
        <v>80</v>
      </c>
      <c r="E45" s="617" t="s">
        <v>17</v>
      </c>
      <c r="F45" s="546">
        <v>36</v>
      </c>
      <c r="G45" s="263">
        <v>10</v>
      </c>
      <c r="H45" s="107">
        <v>15</v>
      </c>
      <c r="I45" s="108">
        <v>11</v>
      </c>
      <c r="J45" s="264">
        <v>3</v>
      </c>
      <c r="K45" s="301">
        <v>2</v>
      </c>
      <c r="L45" s="301">
        <v>2</v>
      </c>
      <c r="M45" s="534">
        <v>1</v>
      </c>
      <c r="N45" s="551">
        <v>2</v>
      </c>
      <c r="O45" s="264">
        <v>3</v>
      </c>
      <c r="P45" s="107">
        <v>3</v>
      </c>
      <c r="Q45" s="107">
        <v>3</v>
      </c>
      <c r="R45" s="107">
        <v>3</v>
      </c>
      <c r="S45" s="265">
        <v>3</v>
      </c>
      <c r="T45" s="304">
        <v>2</v>
      </c>
      <c r="U45" s="107">
        <v>3</v>
      </c>
      <c r="V45" s="534">
        <v>1</v>
      </c>
      <c r="W45" s="301">
        <v>2</v>
      </c>
      <c r="X45" s="265">
        <v>3</v>
      </c>
    </row>
    <row r="46" spans="1:24">
      <c r="F46" s="229"/>
      <c r="G46" s="229"/>
      <c r="H46" s="229"/>
      <c r="I46" s="229"/>
      <c r="J46" s="229"/>
      <c r="K46" s="229"/>
      <c r="L46" s="229"/>
      <c r="M46" s="229"/>
      <c r="N46" s="229"/>
      <c r="O46" s="229"/>
      <c r="P46" s="229"/>
      <c r="Q46" s="229"/>
      <c r="R46" s="229"/>
      <c r="S46" s="229"/>
      <c r="T46" s="229"/>
      <c r="U46" s="229"/>
      <c r="V46" s="229"/>
      <c r="W46" s="229"/>
      <c r="X46" s="229"/>
    </row>
    <row r="47" spans="1:24" ht="18.95">
      <c r="F47" s="745" t="s">
        <v>159</v>
      </c>
      <c r="G47" s="746"/>
      <c r="H47" s="759"/>
      <c r="I47" s="791" t="s">
        <v>160</v>
      </c>
      <c r="J47" s="793" t="s">
        <v>59</v>
      </c>
      <c r="K47" s="793"/>
      <c r="L47" s="793"/>
      <c r="M47" s="793"/>
      <c r="N47" s="794"/>
      <c r="O47" s="766" t="s">
        <v>60</v>
      </c>
      <c r="P47" s="767"/>
      <c r="Q47" s="767"/>
      <c r="R47" s="767"/>
      <c r="S47" s="768"/>
      <c r="T47" s="777" t="s">
        <v>61</v>
      </c>
      <c r="U47" s="778"/>
      <c r="V47" s="778"/>
      <c r="W47" s="778"/>
      <c r="X47" s="779"/>
    </row>
    <row r="48" spans="1:24">
      <c r="F48" s="747"/>
      <c r="G48" s="748"/>
      <c r="H48" s="760"/>
      <c r="I48" s="792"/>
      <c r="J48" s="10">
        <v>1</v>
      </c>
      <c r="K48" s="11">
        <v>2</v>
      </c>
      <c r="L48" s="11">
        <v>3</v>
      </c>
      <c r="M48" s="11">
        <v>4</v>
      </c>
      <c r="N48" s="188">
        <v>5</v>
      </c>
      <c r="O48" s="10">
        <v>6</v>
      </c>
      <c r="P48" s="11">
        <v>7</v>
      </c>
      <c r="Q48" s="11">
        <v>8</v>
      </c>
      <c r="R48" s="11">
        <v>9</v>
      </c>
      <c r="S48" s="12">
        <v>10</v>
      </c>
      <c r="T48" s="189">
        <v>11</v>
      </c>
      <c r="U48" s="11">
        <v>12</v>
      </c>
      <c r="V48" s="11">
        <v>13</v>
      </c>
      <c r="W48" s="11">
        <v>14</v>
      </c>
      <c r="X48" s="12">
        <v>15</v>
      </c>
    </row>
    <row r="49" spans="3:24">
      <c r="F49" s="747"/>
      <c r="G49" s="748"/>
      <c r="H49" s="748"/>
      <c r="I49" s="269" t="s">
        <v>161</v>
      </c>
      <c r="J49" s="270"/>
      <c r="K49" s="271"/>
      <c r="L49" s="271"/>
      <c r="M49" s="24">
        <v>1</v>
      </c>
      <c r="N49" s="272"/>
      <c r="O49" s="273"/>
      <c r="P49" s="271"/>
      <c r="Q49" s="271"/>
      <c r="R49" s="271"/>
      <c r="S49" s="25">
        <v>1</v>
      </c>
      <c r="T49" s="228">
        <v>13</v>
      </c>
      <c r="U49" s="24">
        <v>6</v>
      </c>
      <c r="V49" s="24">
        <v>6</v>
      </c>
      <c r="W49" s="271"/>
      <c r="X49" s="25">
        <v>3</v>
      </c>
    </row>
    <row r="50" spans="3:24">
      <c r="F50" s="747"/>
      <c r="G50" s="748"/>
      <c r="H50" s="748"/>
      <c r="I50" s="275" t="s">
        <v>162</v>
      </c>
      <c r="J50" s="30">
        <v>14</v>
      </c>
      <c r="K50" s="31">
        <v>7</v>
      </c>
      <c r="L50" s="31">
        <v>15</v>
      </c>
      <c r="M50" s="31">
        <v>11</v>
      </c>
      <c r="N50" s="32">
        <v>18</v>
      </c>
      <c r="O50" s="276"/>
      <c r="P50" s="31">
        <v>4</v>
      </c>
      <c r="Q50" s="31">
        <v>6</v>
      </c>
      <c r="R50" s="31">
        <v>7</v>
      </c>
      <c r="S50" s="34">
        <v>14</v>
      </c>
      <c r="T50" s="30">
        <v>7</v>
      </c>
      <c r="U50" s="31">
        <v>9</v>
      </c>
      <c r="V50" s="31">
        <v>15</v>
      </c>
      <c r="W50" s="31">
        <v>14</v>
      </c>
      <c r="X50" s="34">
        <v>18</v>
      </c>
    </row>
    <row r="51" spans="3:24">
      <c r="F51" s="747"/>
      <c r="G51" s="748"/>
      <c r="H51" s="748"/>
      <c r="I51" s="28" t="s">
        <v>163</v>
      </c>
      <c r="J51" s="30">
        <v>17</v>
      </c>
      <c r="K51" s="31">
        <v>24</v>
      </c>
      <c r="L51" s="31">
        <v>16</v>
      </c>
      <c r="M51" s="31">
        <v>19</v>
      </c>
      <c r="N51" s="32">
        <v>13</v>
      </c>
      <c r="O51" s="33">
        <v>31</v>
      </c>
      <c r="P51" s="31">
        <v>27</v>
      </c>
      <c r="Q51" s="31">
        <v>25</v>
      </c>
      <c r="R51" s="31">
        <v>24</v>
      </c>
      <c r="S51" s="34">
        <v>16</v>
      </c>
      <c r="T51" s="30">
        <v>10</v>
      </c>
      <c r="U51" s="31">
        <v>15</v>
      </c>
      <c r="V51" s="31">
        <v>10</v>
      </c>
      <c r="W51" s="31">
        <v>17</v>
      </c>
      <c r="X51" s="34">
        <v>10</v>
      </c>
    </row>
    <row r="52" spans="3:24">
      <c r="F52" s="747"/>
      <c r="G52" s="748"/>
      <c r="H52" s="748"/>
      <c r="I52" s="28" t="s">
        <v>164</v>
      </c>
      <c r="J52" s="280"/>
      <c r="K52" s="277"/>
      <c r="L52" s="277"/>
      <c r="M52" s="277"/>
      <c r="N52" s="279"/>
      <c r="O52" s="276"/>
      <c r="P52" s="277"/>
      <c r="Q52" s="277"/>
      <c r="R52" s="277"/>
      <c r="S52" s="278"/>
      <c r="T52" s="30">
        <v>1</v>
      </c>
      <c r="U52" s="31">
        <v>1</v>
      </c>
      <c r="V52" s="277"/>
      <c r="W52" s="277"/>
      <c r="X52" s="278"/>
    </row>
    <row r="53" spans="3:24">
      <c r="F53" s="747"/>
      <c r="G53" s="748"/>
      <c r="H53" s="748"/>
      <c r="I53" s="28" t="s">
        <v>165</v>
      </c>
      <c r="J53" s="280"/>
      <c r="K53" s="277"/>
      <c r="L53" s="277"/>
      <c r="M53" s="277"/>
      <c r="N53" s="279"/>
      <c r="O53" s="276"/>
      <c r="P53" s="277"/>
      <c r="Q53" s="277"/>
      <c r="R53" s="277"/>
      <c r="S53" s="278"/>
      <c r="T53" s="280"/>
      <c r="U53" s="277"/>
      <c r="V53" s="277"/>
      <c r="W53" s="277"/>
      <c r="X53" s="278"/>
    </row>
    <row r="54" spans="3:24">
      <c r="F54" s="747"/>
      <c r="G54" s="748"/>
      <c r="H54" s="748"/>
      <c r="I54" s="281" t="s">
        <v>166</v>
      </c>
      <c r="J54" s="280"/>
      <c r="K54" s="277"/>
      <c r="L54" s="277"/>
      <c r="M54" s="277"/>
      <c r="N54" s="279"/>
      <c r="O54" s="276"/>
      <c r="P54" s="277"/>
      <c r="Q54" s="277"/>
      <c r="R54" s="277"/>
      <c r="S54" s="278"/>
      <c r="T54" s="280"/>
      <c r="U54" s="277"/>
      <c r="V54" s="277"/>
      <c r="W54" s="277"/>
      <c r="X54" s="278"/>
    </row>
    <row r="55" spans="3:24">
      <c r="F55" s="747"/>
      <c r="G55" s="748"/>
      <c r="H55" s="748"/>
      <c r="I55" s="281" t="s">
        <v>167</v>
      </c>
      <c r="J55" s="280"/>
      <c r="K55" s="277"/>
      <c r="L55" s="277"/>
      <c r="M55" s="277"/>
      <c r="N55" s="279"/>
      <c r="O55" s="276"/>
      <c r="P55" s="277"/>
      <c r="Q55" s="277"/>
      <c r="R55" s="277"/>
      <c r="S55" s="278"/>
      <c r="T55" s="280"/>
      <c r="U55" s="277"/>
      <c r="V55" s="277"/>
      <c r="W55" s="277"/>
      <c r="X55" s="278"/>
    </row>
    <row r="56" spans="3:24">
      <c r="F56" s="747"/>
      <c r="G56" s="748"/>
      <c r="H56" s="748"/>
      <c r="I56" s="281" t="s">
        <v>168</v>
      </c>
      <c r="J56" s="280"/>
      <c r="K56" s="277"/>
      <c r="L56" s="277"/>
      <c r="M56" s="277"/>
      <c r="N56" s="279"/>
      <c r="O56" s="276"/>
      <c r="P56" s="277"/>
      <c r="Q56" s="277"/>
      <c r="R56" s="277"/>
      <c r="S56" s="278"/>
      <c r="T56" s="280"/>
      <c r="U56" s="277"/>
      <c r="V56" s="277"/>
      <c r="W56" s="277"/>
      <c r="X56" s="278"/>
    </row>
    <row r="57" spans="3:24">
      <c r="F57" s="749"/>
      <c r="G57" s="750"/>
      <c r="H57" s="750"/>
      <c r="I57" s="282" t="s">
        <v>169</v>
      </c>
      <c r="J57" s="283"/>
      <c r="K57" s="284"/>
      <c r="L57" s="284"/>
      <c r="M57" s="284"/>
      <c r="N57" s="285"/>
      <c r="O57" s="286"/>
      <c r="P57" s="284"/>
      <c r="Q57" s="284"/>
      <c r="R57" s="284"/>
      <c r="S57" s="287"/>
      <c r="T57" s="283"/>
      <c r="U57" s="284"/>
      <c r="V57" s="284"/>
      <c r="W57" s="284"/>
      <c r="X57" s="287"/>
    </row>
    <row r="61" spans="3:24" ht="48">
      <c r="C61" s="698" t="s">
        <v>43</v>
      </c>
      <c r="D61" s="622" t="s">
        <v>12</v>
      </c>
      <c r="E61" s="619" t="s">
        <v>13</v>
      </c>
      <c r="F61" s="621" t="s">
        <v>14</v>
      </c>
      <c r="G61" s="621" t="s">
        <v>15</v>
      </c>
      <c r="H61" s="620" t="s">
        <v>16</v>
      </c>
    </row>
    <row r="62" spans="3:24">
      <c r="C62" s="699"/>
      <c r="D62" s="618" t="s">
        <v>17</v>
      </c>
      <c r="E62" s="21" t="s">
        <v>429</v>
      </c>
      <c r="F62" s="636">
        <f>AVERAGE(F15,F16,F17,F18,F20,F22,F24,F25,F26,F28,F30,F32,F34,F35,F36,F38,F39,F40,F41,F42,F43,F44,F45)</f>
        <v>37.521739130434781</v>
      </c>
      <c r="G62" s="21" t="s">
        <v>430</v>
      </c>
      <c r="H62" s="646"/>
    </row>
    <row r="63" spans="3:24">
      <c r="C63" s="699"/>
      <c r="D63" s="624" t="s">
        <v>21</v>
      </c>
      <c r="E63" s="372" t="s">
        <v>431</v>
      </c>
      <c r="F63" s="635">
        <f>AVERAGE(F19,F21,F23,F29,F31,F33,F37)</f>
        <v>40.142857142857146</v>
      </c>
      <c r="G63" s="372" t="s">
        <v>432</v>
      </c>
      <c r="H63" s="643"/>
    </row>
    <row r="64" spans="3:24">
      <c r="C64" s="699"/>
      <c r="D64" s="624" t="s">
        <v>25</v>
      </c>
      <c r="E64" s="372">
        <v>0</v>
      </c>
      <c r="F64" s="648"/>
      <c r="G64" s="644"/>
      <c r="H64" s="643"/>
    </row>
    <row r="65" spans="3:8">
      <c r="C65" s="699"/>
      <c r="D65" s="624" t="s">
        <v>28</v>
      </c>
      <c r="E65" s="372">
        <v>0</v>
      </c>
      <c r="F65" s="648"/>
      <c r="G65" s="644"/>
      <c r="H65" s="643"/>
    </row>
    <row r="66" spans="3:8">
      <c r="C66" s="699"/>
      <c r="D66" s="623" t="s">
        <v>31</v>
      </c>
      <c r="E66" s="40" t="s">
        <v>433</v>
      </c>
      <c r="F66" s="632">
        <v>39</v>
      </c>
      <c r="G66" s="40" t="s">
        <v>30</v>
      </c>
      <c r="H66" s="225"/>
    </row>
    <row r="67" spans="3:8">
      <c r="C67" s="699"/>
      <c r="D67" s="618" t="s">
        <v>33</v>
      </c>
      <c r="E67" s="21" t="s">
        <v>433</v>
      </c>
      <c r="F67" s="636">
        <v>39</v>
      </c>
      <c r="G67" s="21" t="s">
        <v>30</v>
      </c>
      <c r="H67" s="646"/>
    </row>
    <row r="68" spans="3:8">
      <c r="C68" s="700"/>
      <c r="D68" s="623" t="s">
        <v>37</v>
      </c>
      <c r="E68" s="40" t="s">
        <v>434</v>
      </c>
      <c r="F68" s="632">
        <f>AVERAGE(F15,F16,F17,F18,F19,F20,F21,F22,F23,F24,F25,F26,F28,F29,F30,F31,F32,F33,F34,F35,F36,F37,F38,F39,F40,F41,F42,F43,F44,F45)</f>
        <v>38.133333333333333</v>
      </c>
      <c r="G68" s="40" t="s">
        <v>435</v>
      </c>
      <c r="H68" s="225"/>
    </row>
  </sheetData>
  <mergeCells count="29">
    <mergeCell ref="T13:X13"/>
    <mergeCell ref="A13:A45"/>
    <mergeCell ref="F47:H57"/>
    <mergeCell ref="I47:I48"/>
    <mergeCell ref="J47:N47"/>
    <mergeCell ref="O47:S47"/>
    <mergeCell ref="T47:X47"/>
    <mergeCell ref="E13:E14"/>
    <mergeCell ref="D13:D14"/>
    <mergeCell ref="B13:B14"/>
    <mergeCell ref="C13:C14"/>
    <mergeCell ref="F13:F14"/>
    <mergeCell ref="G13:I13"/>
    <mergeCell ref="C61:C68"/>
    <mergeCell ref="U11:W11"/>
    <mergeCell ref="A1:Y1"/>
    <mergeCell ref="B3:N3"/>
    <mergeCell ref="F5:F6"/>
    <mergeCell ref="G5:I5"/>
    <mergeCell ref="J5:N5"/>
    <mergeCell ref="O5:S5"/>
    <mergeCell ref="T5:X5"/>
    <mergeCell ref="A5:D9"/>
    <mergeCell ref="E5:E6"/>
    <mergeCell ref="J13:N13"/>
    <mergeCell ref="O13:S13"/>
    <mergeCell ref="F11:H11"/>
    <mergeCell ref="K11:M11"/>
    <mergeCell ref="P11:R1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2BE8E-FAAA-474A-AD87-84D945FDBA87}">
  <dimension ref="A1:Y46"/>
  <sheetViews>
    <sheetView workbookViewId="0">
      <selection activeCell="F18" sqref="F18:F21"/>
    </sheetView>
  </sheetViews>
  <sheetFormatPr defaultColWidth="8.85546875" defaultRowHeight="15"/>
  <cols>
    <col min="1" max="1" width="15.42578125" customWidth="1"/>
    <col min="2" max="2" width="21.140625" customWidth="1"/>
    <col min="3" max="3" width="18.42578125" customWidth="1"/>
    <col min="4" max="4" width="22" bestFit="1" customWidth="1"/>
    <col min="5" max="5" width="17.42578125" customWidth="1"/>
    <col min="6" max="6" width="12.42578125" customWidth="1"/>
    <col min="7" max="7" width="10.140625" customWidth="1"/>
    <col min="8" max="8" width="10.42578125" customWidth="1"/>
  </cols>
  <sheetData>
    <row r="1" spans="1:25" ht="33">
      <c r="A1" s="740" t="s">
        <v>436</v>
      </c>
      <c r="B1" s="741"/>
      <c r="C1" s="741"/>
      <c r="D1" s="741"/>
      <c r="E1" s="741"/>
      <c r="F1" s="741"/>
      <c r="G1" s="741"/>
      <c r="H1" s="741"/>
      <c r="I1" s="741"/>
      <c r="J1" s="741"/>
      <c r="K1" s="741"/>
      <c r="L1" s="741"/>
      <c r="M1" s="741"/>
      <c r="N1" s="741"/>
      <c r="O1" s="741"/>
      <c r="P1" s="741"/>
      <c r="Q1" s="741"/>
      <c r="R1" s="741"/>
      <c r="S1" s="741"/>
      <c r="T1" s="741"/>
      <c r="U1" s="741"/>
      <c r="V1" s="741"/>
      <c r="W1" s="741"/>
      <c r="X1" s="741"/>
      <c r="Y1" s="742"/>
    </row>
    <row r="3" spans="1:25" ht="176.25" customHeight="1">
      <c r="A3" s="232" t="s">
        <v>226</v>
      </c>
      <c r="B3" s="858" t="s">
        <v>437</v>
      </c>
      <c r="C3" s="781"/>
      <c r="D3" s="781"/>
      <c r="E3" s="781"/>
      <c r="F3" s="781"/>
      <c r="G3" s="781"/>
      <c r="H3" s="781"/>
      <c r="I3" s="781"/>
      <c r="J3" s="781"/>
      <c r="K3" s="781"/>
      <c r="L3" s="781"/>
      <c r="M3" s="781"/>
      <c r="N3" s="782"/>
    </row>
    <row r="5" spans="1:25" ht="18.95">
      <c r="A5" s="837" t="s">
        <v>56</v>
      </c>
      <c r="B5" s="838"/>
      <c r="C5" s="838"/>
      <c r="D5" s="838"/>
      <c r="E5" s="868"/>
      <c r="F5" s="817" t="s">
        <v>57</v>
      </c>
      <c r="G5" s="785" t="s">
        <v>58</v>
      </c>
      <c r="H5" s="819"/>
      <c r="I5" s="787"/>
      <c r="J5" s="793" t="s">
        <v>59</v>
      </c>
      <c r="K5" s="793"/>
      <c r="L5" s="793"/>
      <c r="M5" s="793"/>
      <c r="N5" s="794"/>
      <c r="O5" s="766" t="s">
        <v>60</v>
      </c>
      <c r="P5" s="767"/>
      <c r="Q5" s="767"/>
      <c r="R5" s="767"/>
      <c r="S5" s="768"/>
      <c r="T5" s="777" t="s">
        <v>61</v>
      </c>
      <c r="U5" s="778"/>
      <c r="V5" s="778"/>
      <c r="W5" s="778"/>
      <c r="X5" s="779"/>
    </row>
    <row r="6" spans="1:25" ht="15" customHeight="1">
      <c r="A6" s="839"/>
      <c r="B6" s="840"/>
      <c r="C6" s="840"/>
      <c r="D6" s="840"/>
      <c r="E6" s="869"/>
      <c r="F6" s="818"/>
      <c r="G6" s="234" t="s">
        <v>63</v>
      </c>
      <c r="H6" s="4" t="s">
        <v>64</v>
      </c>
      <c r="I6" s="235" t="s">
        <v>65</v>
      </c>
      <c r="J6" s="10">
        <v>1</v>
      </c>
      <c r="K6" s="11">
        <v>2</v>
      </c>
      <c r="L6" s="11">
        <v>3</v>
      </c>
      <c r="M6" s="11">
        <v>4</v>
      </c>
      <c r="N6" s="188">
        <v>5</v>
      </c>
      <c r="O6" s="10">
        <v>6</v>
      </c>
      <c r="P6" s="11">
        <v>7</v>
      </c>
      <c r="Q6" s="11">
        <v>8</v>
      </c>
      <c r="R6" s="11">
        <v>9</v>
      </c>
      <c r="S6" s="12">
        <v>10</v>
      </c>
      <c r="T6" s="189">
        <v>11</v>
      </c>
      <c r="U6" s="11">
        <v>12</v>
      </c>
      <c r="V6" s="11">
        <v>13</v>
      </c>
      <c r="W6" s="11">
        <v>14</v>
      </c>
      <c r="X6" s="12">
        <v>15</v>
      </c>
    </row>
    <row r="7" spans="1:25" ht="15" customHeight="1">
      <c r="A7" s="839"/>
      <c r="B7" s="840"/>
      <c r="C7" s="840"/>
      <c r="D7" s="855"/>
      <c r="E7" s="332" t="s">
        <v>67</v>
      </c>
      <c r="F7" s="552">
        <v>40</v>
      </c>
      <c r="G7" s="552">
        <v>13.6</v>
      </c>
      <c r="H7" s="552">
        <v>14.1</v>
      </c>
      <c r="I7" s="553">
        <v>12.2</v>
      </c>
      <c r="J7" s="554">
        <v>2.6</v>
      </c>
      <c r="K7" s="555">
        <v>3</v>
      </c>
      <c r="L7" s="555">
        <v>2.7</v>
      </c>
      <c r="M7" s="555">
        <v>3</v>
      </c>
      <c r="N7" s="556">
        <v>2.2999999999999998</v>
      </c>
      <c r="O7" s="554">
        <v>3</v>
      </c>
      <c r="P7" s="555">
        <v>2.9</v>
      </c>
      <c r="Q7" s="555">
        <v>2.7</v>
      </c>
      <c r="R7" s="555">
        <v>2.9</v>
      </c>
      <c r="S7" s="556">
        <v>2.6</v>
      </c>
      <c r="T7" s="554">
        <v>2.1</v>
      </c>
      <c r="U7" s="555">
        <v>3</v>
      </c>
      <c r="V7" s="555">
        <v>2.7</v>
      </c>
      <c r="W7" s="555">
        <v>2.4</v>
      </c>
      <c r="X7" s="556">
        <v>1.9</v>
      </c>
      <c r="Y7" s="229"/>
    </row>
    <row r="8" spans="1:25" ht="15" customHeight="1">
      <c r="A8" s="839"/>
      <c r="B8" s="840"/>
      <c r="C8" s="840"/>
      <c r="D8" s="855"/>
      <c r="E8" s="333" t="s">
        <v>68</v>
      </c>
      <c r="F8" s="524">
        <v>37.6</v>
      </c>
      <c r="G8" s="524">
        <v>12.5</v>
      </c>
      <c r="H8" s="524">
        <v>14</v>
      </c>
      <c r="I8" s="530">
        <v>11.1</v>
      </c>
      <c r="J8" s="531">
        <v>2.4</v>
      </c>
      <c r="K8" s="532">
        <v>2.7</v>
      </c>
      <c r="L8" s="532">
        <v>2.4</v>
      </c>
      <c r="M8" s="532">
        <v>2.6</v>
      </c>
      <c r="N8" s="533">
        <v>2.4</v>
      </c>
      <c r="O8" s="531">
        <v>3</v>
      </c>
      <c r="P8" s="532">
        <v>2.9</v>
      </c>
      <c r="Q8" s="532">
        <v>2.9</v>
      </c>
      <c r="R8" s="532">
        <v>2.8</v>
      </c>
      <c r="S8" s="533">
        <v>2.4</v>
      </c>
      <c r="T8" s="531" t="s">
        <v>395</v>
      </c>
      <c r="U8" s="532">
        <v>2.5</v>
      </c>
      <c r="V8" s="532">
        <v>2.1</v>
      </c>
      <c r="W8" s="532">
        <v>2.6</v>
      </c>
      <c r="X8" s="533">
        <v>2.1</v>
      </c>
    </row>
    <row r="9" spans="1:25" ht="15" customHeight="1">
      <c r="A9" s="841"/>
      <c r="B9" s="842"/>
      <c r="C9" s="842"/>
      <c r="D9" s="856"/>
      <c r="E9" s="334" t="s">
        <v>69</v>
      </c>
      <c r="F9" s="525">
        <v>43.2</v>
      </c>
      <c r="G9" s="525">
        <v>14.7</v>
      </c>
      <c r="H9" s="525">
        <v>14.6</v>
      </c>
      <c r="I9" s="526">
        <v>13.8</v>
      </c>
      <c r="J9" s="319">
        <v>3</v>
      </c>
      <c r="K9" s="317">
        <v>3</v>
      </c>
      <c r="L9" s="317">
        <v>2.9</v>
      </c>
      <c r="M9" s="317">
        <v>3</v>
      </c>
      <c r="N9" s="318">
        <v>2.8</v>
      </c>
      <c r="O9" s="319">
        <v>3.1</v>
      </c>
      <c r="P9" s="317">
        <v>3</v>
      </c>
      <c r="Q9" s="317">
        <v>2.9</v>
      </c>
      <c r="R9" s="317">
        <v>3</v>
      </c>
      <c r="S9" s="318">
        <v>2.6</v>
      </c>
      <c r="T9" s="319">
        <v>2.7</v>
      </c>
      <c r="U9" s="317">
        <v>3</v>
      </c>
      <c r="V9" s="317">
        <v>2.6</v>
      </c>
      <c r="W9" s="317">
        <v>2.9</v>
      </c>
      <c r="X9" s="318">
        <v>2.6</v>
      </c>
    </row>
    <row r="11" spans="1:25" ht="97.5" customHeight="1">
      <c r="A11" s="45" t="s">
        <v>70</v>
      </c>
      <c r="B11" s="47"/>
      <c r="C11" s="244" t="s">
        <v>71</v>
      </c>
      <c r="D11" s="48"/>
      <c r="E11" s="49"/>
      <c r="F11" s="774" t="s">
        <v>72</v>
      </c>
      <c r="G11" s="775"/>
      <c r="H11" s="776"/>
      <c r="I11" s="50"/>
      <c r="J11" s="51"/>
      <c r="K11" s="774" t="s">
        <v>73</v>
      </c>
      <c r="L11" s="775"/>
      <c r="M11" s="776"/>
      <c r="N11" s="50"/>
      <c r="O11" s="52"/>
      <c r="P11" s="774" t="s">
        <v>74</v>
      </c>
      <c r="Q11" s="775"/>
      <c r="R11" s="776"/>
      <c r="S11" s="50"/>
      <c r="T11" s="53"/>
      <c r="U11" s="774" t="s">
        <v>75</v>
      </c>
      <c r="V11" s="775"/>
      <c r="W11" s="776"/>
    </row>
    <row r="13" spans="1:25" ht="18.75" customHeight="1">
      <c r="A13" s="807" t="s">
        <v>228</v>
      </c>
      <c r="B13" s="724" t="s">
        <v>76</v>
      </c>
      <c r="C13" s="822" t="s">
        <v>77</v>
      </c>
      <c r="D13" s="850" t="s">
        <v>78</v>
      </c>
      <c r="E13" s="852" t="s">
        <v>12</v>
      </c>
      <c r="F13" s="724" t="s">
        <v>57</v>
      </c>
      <c r="G13" s="805" t="s">
        <v>58</v>
      </c>
      <c r="H13" s="805"/>
      <c r="I13" s="806"/>
      <c r="J13" s="764" t="s">
        <v>59</v>
      </c>
      <c r="K13" s="764"/>
      <c r="L13" s="764"/>
      <c r="M13" s="764"/>
      <c r="N13" s="765"/>
      <c r="O13" s="767" t="s">
        <v>60</v>
      </c>
      <c r="P13" s="767"/>
      <c r="Q13" s="767"/>
      <c r="R13" s="767"/>
      <c r="S13" s="768"/>
      <c r="T13" s="777" t="s">
        <v>61</v>
      </c>
      <c r="U13" s="778"/>
      <c r="V13" s="778"/>
      <c r="W13" s="778"/>
      <c r="X13" s="779"/>
    </row>
    <row r="14" spans="1:25" ht="15" customHeight="1">
      <c r="A14" s="808"/>
      <c r="B14" s="810"/>
      <c r="C14" s="823"/>
      <c r="D14" s="851"/>
      <c r="E14" s="853"/>
      <c r="F14" s="810"/>
      <c r="G14" s="245" t="s">
        <v>63</v>
      </c>
      <c r="H14" s="246" t="s">
        <v>64</v>
      </c>
      <c r="I14" s="247" t="s">
        <v>65</v>
      </c>
      <c r="J14" s="248">
        <v>1</v>
      </c>
      <c r="K14" s="249">
        <v>2</v>
      </c>
      <c r="L14" s="249">
        <v>3</v>
      </c>
      <c r="M14" s="249">
        <v>4</v>
      </c>
      <c r="N14" s="250">
        <v>5</v>
      </c>
      <c r="O14" s="251">
        <v>6</v>
      </c>
      <c r="P14" s="252">
        <v>7</v>
      </c>
      <c r="Q14" s="252">
        <v>8</v>
      </c>
      <c r="R14" s="252">
        <v>9</v>
      </c>
      <c r="S14" s="253">
        <v>10</v>
      </c>
      <c r="T14" s="254">
        <v>11</v>
      </c>
      <c r="U14" s="255">
        <v>12</v>
      </c>
      <c r="V14" s="255">
        <v>13</v>
      </c>
      <c r="W14" s="255">
        <v>14</v>
      </c>
      <c r="X14" s="256">
        <v>15</v>
      </c>
    </row>
    <row r="15" spans="1:25" ht="29.25" customHeight="1">
      <c r="A15" s="808"/>
      <c r="B15" s="563">
        <v>44665</v>
      </c>
      <c r="C15" s="73" t="s">
        <v>438</v>
      </c>
      <c r="D15" s="575" t="s">
        <v>80</v>
      </c>
      <c r="E15" s="575" t="s">
        <v>21</v>
      </c>
      <c r="F15" s="557">
        <v>39</v>
      </c>
      <c r="G15" s="558">
        <v>13</v>
      </c>
      <c r="H15" s="559">
        <v>15</v>
      </c>
      <c r="I15" s="560">
        <v>11</v>
      </c>
      <c r="J15" s="363">
        <v>2</v>
      </c>
      <c r="K15" s="339">
        <v>3</v>
      </c>
      <c r="L15" s="339">
        <v>3</v>
      </c>
      <c r="M15" s="339">
        <v>3</v>
      </c>
      <c r="N15" s="520">
        <v>2</v>
      </c>
      <c r="O15" s="340">
        <v>3</v>
      </c>
      <c r="P15" s="339">
        <v>3</v>
      </c>
      <c r="Q15" s="339">
        <v>3</v>
      </c>
      <c r="R15" s="339">
        <v>3</v>
      </c>
      <c r="S15" s="478">
        <v>3</v>
      </c>
      <c r="T15" s="565">
        <v>1</v>
      </c>
      <c r="U15" s="339">
        <v>3</v>
      </c>
      <c r="V15" s="339">
        <v>3</v>
      </c>
      <c r="W15" s="358">
        <v>2</v>
      </c>
      <c r="X15" s="520">
        <v>2</v>
      </c>
    </row>
    <row r="16" spans="1:25" ht="15" customHeight="1">
      <c r="A16" s="808"/>
      <c r="B16" s="564">
        <v>44679</v>
      </c>
      <c r="C16" s="74" t="s">
        <v>439</v>
      </c>
      <c r="D16" s="574" t="s">
        <v>80</v>
      </c>
      <c r="E16" s="574" t="s">
        <v>17</v>
      </c>
      <c r="F16" s="260">
        <v>44</v>
      </c>
      <c r="G16" s="115">
        <v>15</v>
      </c>
      <c r="H16" s="93">
        <v>15</v>
      </c>
      <c r="I16" s="94">
        <v>14</v>
      </c>
      <c r="J16" s="131">
        <v>3</v>
      </c>
      <c r="K16" s="132">
        <v>3</v>
      </c>
      <c r="L16" s="132">
        <v>3</v>
      </c>
      <c r="M16" s="132">
        <v>3</v>
      </c>
      <c r="N16" s="133">
        <v>3</v>
      </c>
      <c r="O16" s="134">
        <v>3</v>
      </c>
      <c r="P16" s="132">
        <v>3</v>
      </c>
      <c r="Q16" s="132">
        <v>3</v>
      </c>
      <c r="R16" s="132">
        <v>3</v>
      </c>
      <c r="S16" s="561">
        <v>3</v>
      </c>
      <c r="T16" s="131">
        <v>3</v>
      </c>
      <c r="U16" s="132">
        <v>3</v>
      </c>
      <c r="V16" s="132">
        <v>3</v>
      </c>
      <c r="W16" s="132">
        <v>3</v>
      </c>
      <c r="X16" s="180">
        <v>2</v>
      </c>
    </row>
    <row r="17" spans="1:24">
      <c r="A17" s="808"/>
      <c r="B17" s="564">
        <v>44665</v>
      </c>
      <c r="C17" s="74" t="s">
        <v>440</v>
      </c>
      <c r="D17" s="574" t="s">
        <v>80</v>
      </c>
      <c r="E17" s="574" t="s">
        <v>17</v>
      </c>
      <c r="F17" s="545">
        <v>34</v>
      </c>
      <c r="G17" s="118">
        <v>12</v>
      </c>
      <c r="H17" s="96">
        <v>13</v>
      </c>
      <c r="I17" s="97">
        <v>9</v>
      </c>
      <c r="J17" s="166">
        <v>2</v>
      </c>
      <c r="K17" s="90">
        <v>3</v>
      </c>
      <c r="L17" s="160">
        <v>2</v>
      </c>
      <c r="M17" s="90">
        <v>3</v>
      </c>
      <c r="N17" s="162">
        <v>2</v>
      </c>
      <c r="O17" s="112">
        <v>3</v>
      </c>
      <c r="P17" s="90">
        <v>3</v>
      </c>
      <c r="Q17" s="160">
        <v>2</v>
      </c>
      <c r="R17" s="90">
        <v>3</v>
      </c>
      <c r="S17" s="361">
        <v>2</v>
      </c>
      <c r="T17" s="566">
        <v>1</v>
      </c>
      <c r="U17" s="90">
        <v>3</v>
      </c>
      <c r="V17" s="160">
        <v>2</v>
      </c>
      <c r="W17" s="160">
        <v>2</v>
      </c>
      <c r="X17" s="568">
        <v>1</v>
      </c>
    </row>
    <row r="18" spans="1:24">
      <c r="A18" s="808"/>
      <c r="B18" s="564">
        <v>44651</v>
      </c>
      <c r="C18" s="74" t="s">
        <v>441</v>
      </c>
      <c r="D18" s="574" t="s">
        <v>80</v>
      </c>
      <c r="E18" s="574" t="s">
        <v>17</v>
      </c>
      <c r="F18" s="260">
        <v>41</v>
      </c>
      <c r="G18" s="118">
        <v>13.5</v>
      </c>
      <c r="H18" s="96">
        <v>15</v>
      </c>
      <c r="I18" s="97">
        <v>12.5</v>
      </c>
      <c r="J18" s="167">
        <v>2.5</v>
      </c>
      <c r="K18" s="93">
        <v>3</v>
      </c>
      <c r="L18" s="93">
        <v>3</v>
      </c>
      <c r="M18" s="93">
        <v>3</v>
      </c>
      <c r="N18" s="169">
        <v>2</v>
      </c>
      <c r="O18" s="115">
        <v>3</v>
      </c>
      <c r="P18" s="93">
        <v>3</v>
      </c>
      <c r="Q18" s="93">
        <v>3</v>
      </c>
      <c r="R18" s="93">
        <v>3.5</v>
      </c>
      <c r="S18" s="550">
        <v>2.5</v>
      </c>
      <c r="T18" s="567">
        <v>1</v>
      </c>
      <c r="U18" s="93">
        <v>3</v>
      </c>
      <c r="V18" s="93">
        <v>3</v>
      </c>
      <c r="W18" s="93">
        <v>3</v>
      </c>
      <c r="X18" s="169">
        <v>2.5</v>
      </c>
    </row>
    <row r="19" spans="1:24" ht="27">
      <c r="A19" s="808"/>
      <c r="B19" s="564">
        <v>44679</v>
      </c>
      <c r="C19" s="74" t="s">
        <v>442</v>
      </c>
      <c r="D19" s="574" t="s">
        <v>80</v>
      </c>
      <c r="E19" s="574" t="s">
        <v>21</v>
      </c>
      <c r="F19" s="260">
        <v>43</v>
      </c>
      <c r="G19" s="118">
        <v>15</v>
      </c>
      <c r="H19" s="96">
        <v>15</v>
      </c>
      <c r="I19" s="97">
        <v>13</v>
      </c>
      <c r="J19" s="116">
        <v>3</v>
      </c>
      <c r="K19" s="96">
        <v>3</v>
      </c>
      <c r="L19" s="96">
        <v>3</v>
      </c>
      <c r="M19" s="96">
        <v>3</v>
      </c>
      <c r="N19" s="117">
        <v>3</v>
      </c>
      <c r="O19" s="118">
        <v>3</v>
      </c>
      <c r="P19" s="96">
        <v>3</v>
      </c>
      <c r="Q19" s="96">
        <v>3</v>
      </c>
      <c r="R19" s="96">
        <v>3</v>
      </c>
      <c r="S19" s="97">
        <v>3</v>
      </c>
      <c r="T19" s="116">
        <v>3</v>
      </c>
      <c r="U19" s="96">
        <v>3</v>
      </c>
      <c r="V19" s="96">
        <v>3</v>
      </c>
      <c r="W19" s="164">
        <v>2</v>
      </c>
      <c r="X19" s="165">
        <v>2</v>
      </c>
    </row>
    <row r="20" spans="1:24" ht="27">
      <c r="A20" s="808"/>
      <c r="B20" s="564">
        <v>44721</v>
      </c>
      <c r="C20" s="74" t="s">
        <v>443</v>
      </c>
      <c r="D20" s="574" t="s">
        <v>80</v>
      </c>
      <c r="E20" s="574" t="s">
        <v>17</v>
      </c>
      <c r="F20" s="260">
        <v>37</v>
      </c>
      <c r="G20" s="118">
        <v>13</v>
      </c>
      <c r="H20" s="96">
        <v>13</v>
      </c>
      <c r="I20" s="97">
        <v>11</v>
      </c>
      <c r="J20" s="116">
        <v>3</v>
      </c>
      <c r="K20" s="96">
        <v>3</v>
      </c>
      <c r="L20" s="164">
        <v>2</v>
      </c>
      <c r="M20" s="96">
        <v>3</v>
      </c>
      <c r="N20" s="165">
        <v>2</v>
      </c>
      <c r="O20" s="118">
        <v>3</v>
      </c>
      <c r="P20" s="96">
        <v>3</v>
      </c>
      <c r="Q20" s="164">
        <v>2</v>
      </c>
      <c r="R20" s="164">
        <v>2</v>
      </c>
      <c r="S20" s="97">
        <v>3</v>
      </c>
      <c r="T20" s="116">
        <v>3</v>
      </c>
      <c r="U20" s="96">
        <v>3</v>
      </c>
      <c r="V20" s="164">
        <v>2</v>
      </c>
      <c r="W20" s="164">
        <v>2</v>
      </c>
      <c r="X20" s="540">
        <v>1</v>
      </c>
    </row>
    <row r="21" spans="1:24" ht="15" customHeight="1">
      <c r="A21" s="808"/>
      <c r="B21" s="564">
        <v>44651</v>
      </c>
      <c r="C21" s="74" t="s">
        <v>444</v>
      </c>
      <c r="D21" s="574" t="s">
        <v>80</v>
      </c>
      <c r="E21" s="574" t="s">
        <v>409</v>
      </c>
      <c r="F21" s="260">
        <v>42</v>
      </c>
      <c r="G21" s="118">
        <v>14</v>
      </c>
      <c r="H21" s="96">
        <v>13</v>
      </c>
      <c r="I21" s="97">
        <v>15</v>
      </c>
      <c r="J21" s="116">
        <v>3</v>
      </c>
      <c r="K21" s="96">
        <v>3</v>
      </c>
      <c r="L21" s="96">
        <v>3</v>
      </c>
      <c r="M21" s="96">
        <v>3</v>
      </c>
      <c r="N21" s="165">
        <v>2</v>
      </c>
      <c r="O21" s="118">
        <v>3</v>
      </c>
      <c r="P21" s="164">
        <v>2</v>
      </c>
      <c r="Q21" s="96">
        <v>3</v>
      </c>
      <c r="R21" s="96">
        <v>3</v>
      </c>
      <c r="S21" s="549">
        <v>2</v>
      </c>
      <c r="T21" s="116">
        <v>3</v>
      </c>
      <c r="U21" s="96">
        <v>3</v>
      </c>
      <c r="V21" s="96">
        <v>3</v>
      </c>
      <c r="W21" s="96">
        <v>3</v>
      </c>
      <c r="X21" s="117">
        <v>3</v>
      </c>
    </row>
    <row r="22" spans="1:24" ht="18">
      <c r="A22" s="562"/>
      <c r="F22" s="229"/>
      <c r="G22" s="229"/>
      <c r="H22" s="229"/>
      <c r="I22" s="229"/>
      <c r="J22" s="229"/>
      <c r="K22" s="229"/>
      <c r="L22" s="229"/>
      <c r="M22" s="229"/>
      <c r="N22" s="229"/>
      <c r="O22" s="229"/>
      <c r="P22" s="229"/>
      <c r="Q22" s="229"/>
      <c r="R22" s="229"/>
      <c r="S22" s="229"/>
      <c r="T22" s="229"/>
      <c r="U22" s="229"/>
      <c r="V22" s="229"/>
      <c r="W22" s="229"/>
      <c r="X22" s="229"/>
    </row>
    <row r="23" spans="1:24" ht="15" customHeight="1">
      <c r="A23" s="562"/>
      <c r="F23" s="745" t="s">
        <v>159</v>
      </c>
      <c r="G23" s="746"/>
      <c r="H23" s="759"/>
      <c r="I23" s="791" t="s">
        <v>160</v>
      </c>
      <c r="J23" s="793" t="s">
        <v>59</v>
      </c>
      <c r="K23" s="793"/>
      <c r="L23" s="793"/>
      <c r="M23" s="793"/>
      <c r="N23" s="794"/>
      <c r="O23" s="766" t="s">
        <v>60</v>
      </c>
      <c r="P23" s="767"/>
      <c r="Q23" s="767"/>
      <c r="R23" s="767"/>
      <c r="S23" s="768"/>
      <c r="T23" s="777" t="s">
        <v>61</v>
      </c>
      <c r="U23" s="778"/>
      <c r="V23" s="778"/>
      <c r="W23" s="778"/>
      <c r="X23" s="779"/>
    </row>
    <row r="24" spans="1:24" ht="18">
      <c r="A24" s="562"/>
      <c r="F24" s="747"/>
      <c r="G24" s="748"/>
      <c r="H24" s="760"/>
      <c r="I24" s="792"/>
      <c r="J24" s="10">
        <v>1</v>
      </c>
      <c r="K24" s="11">
        <v>2</v>
      </c>
      <c r="L24" s="11">
        <v>3</v>
      </c>
      <c r="M24" s="11">
        <v>4</v>
      </c>
      <c r="N24" s="188">
        <v>5</v>
      </c>
      <c r="O24" s="10">
        <v>6</v>
      </c>
      <c r="P24" s="11">
        <v>7</v>
      </c>
      <c r="Q24" s="11">
        <v>8</v>
      </c>
      <c r="R24" s="11">
        <v>9</v>
      </c>
      <c r="S24" s="12">
        <v>10</v>
      </c>
      <c r="T24" s="189">
        <v>11</v>
      </c>
      <c r="U24" s="11">
        <v>12</v>
      </c>
      <c r="V24" s="11">
        <v>13</v>
      </c>
      <c r="W24" s="11">
        <v>14</v>
      </c>
      <c r="X24" s="12">
        <v>15</v>
      </c>
    </row>
    <row r="25" spans="1:24" ht="18">
      <c r="A25" s="562"/>
      <c r="F25" s="747"/>
      <c r="G25" s="748"/>
      <c r="H25" s="748"/>
      <c r="I25" s="269" t="s">
        <v>161</v>
      </c>
      <c r="J25" s="270"/>
      <c r="K25" s="271"/>
      <c r="L25" s="271"/>
      <c r="M25" s="271"/>
      <c r="N25" s="272"/>
      <c r="O25" s="273"/>
      <c r="P25" s="271"/>
      <c r="Q25" s="271"/>
      <c r="R25" s="271"/>
      <c r="S25" s="274"/>
      <c r="T25" s="228">
        <v>3</v>
      </c>
      <c r="U25" s="271"/>
      <c r="V25" s="271"/>
      <c r="W25" s="271"/>
      <c r="X25" s="25">
        <v>2</v>
      </c>
    </row>
    <row r="26" spans="1:24" ht="15" customHeight="1">
      <c r="A26" s="562"/>
      <c r="F26" s="747"/>
      <c r="G26" s="748"/>
      <c r="H26" s="748"/>
      <c r="I26" s="275" t="s">
        <v>162</v>
      </c>
      <c r="J26" s="30">
        <v>3</v>
      </c>
      <c r="K26" s="277"/>
      <c r="L26" s="31">
        <v>2</v>
      </c>
      <c r="M26" s="277"/>
      <c r="N26" s="32">
        <v>5</v>
      </c>
      <c r="O26" s="276"/>
      <c r="P26" s="31">
        <v>1</v>
      </c>
      <c r="Q26" s="31">
        <v>2</v>
      </c>
      <c r="R26" s="31">
        <v>1</v>
      </c>
      <c r="S26" s="34">
        <v>5</v>
      </c>
      <c r="T26" s="280"/>
      <c r="U26" s="277"/>
      <c r="V26" s="31">
        <v>2</v>
      </c>
      <c r="W26" s="31">
        <v>4</v>
      </c>
      <c r="X26" s="34">
        <v>4</v>
      </c>
    </row>
    <row r="27" spans="1:24" ht="15" customHeight="1">
      <c r="A27" s="562"/>
      <c r="F27" s="747"/>
      <c r="G27" s="748"/>
      <c r="H27" s="748"/>
      <c r="I27" s="28" t="s">
        <v>163</v>
      </c>
      <c r="J27" s="30">
        <v>4</v>
      </c>
      <c r="K27" s="31">
        <v>7</v>
      </c>
      <c r="L27" s="31">
        <v>5</v>
      </c>
      <c r="M27" s="31">
        <v>7</v>
      </c>
      <c r="N27" s="32">
        <v>2</v>
      </c>
      <c r="O27" s="33">
        <v>7</v>
      </c>
      <c r="P27" s="31">
        <v>6</v>
      </c>
      <c r="Q27" s="31">
        <v>5</v>
      </c>
      <c r="R27" s="31">
        <v>10</v>
      </c>
      <c r="S27" s="34">
        <v>6</v>
      </c>
      <c r="T27" s="30">
        <v>4</v>
      </c>
      <c r="U27" s="31">
        <v>7</v>
      </c>
      <c r="V27" s="31">
        <v>5</v>
      </c>
      <c r="W27" s="31">
        <v>3</v>
      </c>
      <c r="X27" s="34">
        <v>1</v>
      </c>
    </row>
    <row r="28" spans="1:24" ht="15" customHeight="1">
      <c r="A28" s="562"/>
      <c r="F28" s="747"/>
      <c r="G28" s="748"/>
      <c r="H28" s="748"/>
      <c r="I28" s="28" t="s">
        <v>164</v>
      </c>
      <c r="J28" s="280"/>
      <c r="K28" s="277"/>
      <c r="L28" s="277"/>
      <c r="M28" s="277"/>
      <c r="N28" s="279"/>
      <c r="O28" s="276"/>
      <c r="P28" s="277"/>
      <c r="Q28" s="277"/>
      <c r="R28" s="277"/>
      <c r="S28" s="278"/>
      <c r="T28" s="280"/>
      <c r="U28" s="277"/>
      <c r="V28" s="277"/>
      <c r="W28" s="277"/>
      <c r="X28" s="278"/>
    </row>
    <row r="29" spans="1:24" ht="15" customHeight="1">
      <c r="A29" s="562"/>
      <c r="F29" s="747"/>
      <c r="G29" s="748"/>
      <c r="H29" s="748"/>
      <c r="I29" s="28" t="s">
        <v>165</v>
      </c>
      <c r="J29" s="280"/>
      <c r="K29" s="277"/>
      <c r="L29" s="277"/>
      <c r="M29" s="277"/>
      <c r="N29" s="279"/>
      <c r="O29" s="276"/>
      <c r="P29" s="277"/>
      <c r="Q29" s="277"/>
      <c r="R29" s="277"/>
      <c r="S29" s="278"/>
      <c r="T29" s="280"/>
      <c r="U29" s="277"/>
      <c r="V29" s="277"/>
      <c r="W29" s="277"/>
      <c r="X29" s="278"/>
    </row>
    <row r="30" spans="1:24" ht="15" customHeight="1">
      <c r="A30" s="562"/>
      <c r="F30" s="747"/>
      <c r="G30" s="748"/>
      <c r="H30" s="748"/>
      <c r="I30" s="281" t="s">
        <v>166</v>
      </c>
      <c r="J30" s="280"/>
      <c r="K30" s="277"/>
      <c r="L30" s="277"/>
      <c r="M30" s="277"/>
      <c r="N30" s="279"/>
      <c r="O30" s="276"/>
      <c r="P30" s="277"/>
      <c r="Q30" s="277"/>
      <c r="R30" s="277"/>
      <c r="S30" s="278"/>
      <c r="T30" s="280"/>
      <c r="U30" s="277"/>
      <c r="V30" s="277"/>
      <c r="W30" s="277"/>
      <c r="X30" s="278"/>
    </row>
    <row r="31" spans="1:24" ht="15" customHeight="1">
      <c r="A31" s="562"/>
      <c r="F31" s="747"/>
      <c r="G31" s="748"/>
      <c r="H31" s="748"/>
      <c r="I31" s="281" t="s">
        <v>167</v>
      </c>
      <c r="J31" s="280"/>
      <c r="K31" s="277"/>
      <c r="L31" s="277"/>
      <c r="M31" s="277"/>
      <c r="N31" s="279"/>
      <c r="O31" s="276"/>
      <c r="P31" s="277"/>
      <c r="Q31" s="277"/>
      <c r="R31" s="277"/>
      <c r="S31" s="278"/>
      <c r="T31" s="280"/>
      <c r="U31" s="277"/>
      <c r="V31" s="277"/>
      <c r="W31" s="277"/>
      <c r="X31" s="278"/>
    </row>
    <row r="32" spans="1:24" ht="15" customHeight="1">
      <c r="A32" s="562"/>
      <c r="F32" s="747"/>
      <c r="G32" s="748"/>
      <c r="H32" s="748"/>
      <c r="I32" s="281" t="s">
        <v>168</v>
      </c>
      <c r="J32" s="280"/>
      <c r="K32" s="277"/>
      <c r="L32" s="277"/>
      <c r="M32" s="277"/>
      <c r="N32" s="279"/>
      <c r="O32" s="276"/>
      <c r="P32" s="277"/>
      <c r="Q32" s="277"/>
      <c r="R32" s="277"/>
      <c r="S32" s="278"/>
      <c r="T32" s="280"/>
      <c r="U32" s="277"/>
      <c r="V32" s="277"/>
      <c r="W32" s="277"/>
      <c r="X32" s="278"/>
    </row>
    <row r="33" spans="1:24" ht="15" customHeight="1">
      <c r="A33" s="562"/>
      <c r="F33" s="749"/>
      <c r="G33" s="750"/>
      <c r="H33" s="750"/>
      <c r="I33" s="282" t="s">
        <v>169</v>
      </c>
      <c r="J33" s="283"/>
      <c r="K33" s="284"/>
      <c r="L33" s="284"/>
      <c r="M33" s="284"/>
      <c r="N33" s="285"/>
      <c r="O33" s="286"/>
      <c r="P33" s="284"/>
      <c r="Q33" s="284"/>
      <c r="R33" s="284"/>
      <c r="S33" s="287"/>
      <c r="T33" s="283"/>
      <c r="U33" s="284"/>
      <c r="V33" s="284"/>
      <c r="W33" s="284"/>
      <c r="X33" s="287"/>
    </row>
    <row r="34" spans="1:24" ht="15" customHeight="1">
      <c r="A34" s="562"/>
    </row>
    <row r="35" spans="1:24" ht="15" customHeight="1">
      <c r="A35" s="562"/>
    </row>
    <row r="36" spans="1:24" ht="15" customHeight="1">
      <c r="A36" s="562"/>
    </row>
    <row r="37" spans="1:24" ht="51" customHeight="1">
      <c r="A37" s="562"/>
      <c r="C37" s="771" t="s">
        <v>43</v>
      </c>
      <c r="D37" s="619" t="s">
        <v>12</v>
      </c>
      <c r="E37" s="619" t="s">
        <v>13</v>
      </c>
      <c r="F37" s="621" t="s">
        <v>14</v>
      </c>
      <c r="G37" s="621" t="s">
        <v>15</v>
      </c>
      <c r="H37" s="620" t="s">
        <v>16</v>
      </c>
    </row>
    <row r="38" spans="1:24" ht="15" customHeight="1">
      <c r="A38" s="562"/>
      <c r="C38" s="699"/>
      <c r="D38" s="618" t="s">
        <v>17</v>
      </c>
      <c r="E38" s="21" t="s">
        <v>445</v>
      </c>
      <c r="F38" s="636">
        <f>AVERAGE(F16,F17,F18,F20)</f>
        <v>39</v>
      </c>
      <c r="G38" s="21" t="s">
        <v>49</v>
      </c>
      <c r="H38" s="646"/>
    </row>
    <row r="39" spans="1:24" ht="15" customHeight="1">
      <c r="A39" s="562"/>
      <c r="C39" s="699"/>
      <c r="D39" s="580" t="s">
        <v>21</v>
      </c>
      <c r="E39" s="31" t="s">
        <v>446</v>
      </c>
      <c r="F39" s="634">
        <f>AVERAGE(F15,F19)</f>
        <v>41</v>
      </c>
      <c r="G39" s="31" t="s">
        <v>24</v>
      </c>
      <c r="H39" s="210"/>
    </row>
    <row r="40" spans="1:24" ht="15" customHeight="1">
      <c r="A40" s="562"/>
      <c r="C40" s="699"/>
      <c r="D40" s="580" t="s">
        <v>25</v>
      </c>
      <c r="E40" s="31">
        <v>0</v>
      </c>
      <c r="F40" s="651"/>
      <c r="G40" s="208"/>
      <c r="H40" s="210"/>
    </row>
    <row r="41" spans="1:24" ht="15" customHeight="1">
      <c r="A41" s="562"/>
      <c r="C41" s="699"/>
      <c r="D41" s="624" t="s">
        <v>28</v>
      </c>
      <c r="E41" s="372">
        <v>0</v>
      </c>
      <c r="F41" s="648"/>
      <c r="G41" s="644"/>
      <c r="H41" s="643"/>
    </row>
    <row r="42" spans="1:24" ht="15" customHeight="1">
      <c r="A42" s="562"/>
      <c r="C42" s="699"/>
      <c r="D42" s="623" t="s">
        <v>31</v>
      </c>
      <c r="E42" s="40" t="s">
        <v>447</v>
      </c>
      <c r="F42" s="632">
        <v>42</v>
      </c>
      <c r="G42" s="40" t="s">
        <v>30</v>
      </c>
      <c r="H42" s="225"/>
    </row>
    <row r="43" spans="1:24" ht="15" customHeight="1">
      <c r="A43" s="562"/>
      <c r="C43" s="699"/>
      <c r="D43" s="618" t="s">
        <v>33</v>
      </c>
      <c r="E43" s="21">
        <v>0</v>
      </c>
      <c r="F43" s="658"/>
      <c r="G43" s="647"/>
      <c r="H43" s="646"/>
    </row>
    <row r="44" spans="1:24" ht="15" customHeight="1">
      <c r="C44" s="700"/>
      <c r="D44" s="623" t="s">
        <v>37</v>
      </c>
      <c r="E44" s="40" t="s">
        <v>432</v>
      </c>
      <c r="F44" s="632">
        <v>40</v>
      </c>
      <c r="G44" s="40" t="s">
        <v>432</v>
      </c>
      <c r="H44" s="225"/>
    </row>
    <row r="45" spans="1:24" ht="15" customHeight="1"/>
    <row r="46" spans="1:24" ht="15" customHeight="1"/>
  </sheetData>
  <mergeCells count="29">
    <mergeCell ref="A13:A21"/>
    <mergeCell ref="F11:H11"/>
    <mergeCell ref="K11:M11"/>
    <mergeCell ref="P11:R11"/>
    <mergeCell ref="U11:W11"/>
    <mergeCell ref="T23:X23"/>
    <mergeCell ref="C13:C14"/>
    <mergeCell ref="F13:F14"/>
    <mergeCell ref="G13:I13"/>
    <mergeCell ref="J13:N13"/>
    <mergeCell ref="O13:S13"/>
    <mergeCell ref="D13:D14"/>
    <mergeCell ref="E13:E14"/>
    <mergeCell ref="C37:C44"/>
    <mergeCell ref="A1:Y1"/>
    <mergeCell ref="B3:N3"/>
    <mergeCell ref="F5:F6"/>
    <mergeCell ref="G5:I5"/>
    <mergeCell ref="J5:N5"/>
    <mergeCell ref="O5:S5"/>
    <mergeCell ref="T5:X5"/>
    <mergeCell ref="B13:B14"/>
    <mergeCell ref="A5:D9"/>
    <mergeCell ref="E5:E6"/>
    <mergeCell ref="T13:X13"/>
    <mergeCell ref="F23:H33"/>
    <mergeCell ref="I23:I24"/>
    <mergeCell ref="J23:N23"/>
    <mergeCell ref="O23:S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0"/>
  <sheetViews>
    <sheetView workbookViewId="0">
      <selection activeCell="C90" sqref="C90"/>
    </sheetView>
  </sheetViews>
  <sheetFormatPr defaultColWidth="8.85546875" defaultRowHeight="15"/>
  <cols>
    <col min="2" max="2" width="10.7109375" bestFit="1" customWidth="1"/>
    <col min="3" max="3" width="24.42578125" customWidth="1"/>
    <col min="4" max="4" width="22" bestFit="1" customWidth="1"/>
    <col min="5" max="5" width="18.42578125" customWidth="1"/>
    <col min="6" max="6" width="19.28515625" customWidth="1"/>
    <col min="7" max="7" width="10" customWidth="1"/>
    <col min="8" max="8" width="9.85546875" customWidth="1"/>
    <col min="13" max="13" width="9.7109375" customWidth="1"/>
    <col min="14" max="14" width="10.42578125" customWidth="1"/>
  </cols>
  <sheetData>
    <row r="1" spans="1:30" ht="33">
      <c r="A1" s="740" t="s">
        <v>54</v>
      </c>
      <c r="B1" s="741"/>
      <c r="C1" s="741"/>
      <c r="D1" s="741"/>
      <c r="E1" s="741"/>
      <c r="F1" s="741"/>
      <c r="G1" s="741"/>
      <c r="H1" s="741"/>
      <c r="I1" s="741"/>
      <c r="J1" s="741"/>
      <c r="K1" s="741"/>
      <c r="L1" s="741"/>
      <c r="M1" s="741"/>
      <c r="N1" s="741"/>
      <c r="O1" s="741"/>
      <c r="P1" s="741"/>
      <c r="Q1" s="741"/>
      <c r="R1" s="741"/>
      <c r="S1" s="741"/>
      <c r="T1" s="741"/>
      <c r="U1" s="741"/>
      <c r="V1" s="741"/>
      <c r="W1" s="741"/>
      <c r="X1" s="741"/>
      <c r="Y1" s="742"/>
    </row>
    <row r="3" spans="1:30" ht="157.5" customHeight="1">
      <c r="A3" s="743" t="s">
        <v>55</v>
      </c>
      <c r="B3" s="744"/>
      <c r="C3" s="709" t="s">
        <v>42</v>
      </c>
      <c r="D3" s="710"/>
      <c r="E3" s="710"/>
      <c r="F3" s="710"/>
      <c r="G3" s="710"/>
      <c r="H3" s="710"/>
      <c r="I3" s="710"/>
      <c r="J3" s="710"/>
      <c r="K3" s="710"/>
      <c r="L3" s="710"/>
      <c r="M3" s="710"/>
      <c r="N3" s="710"/>
      <c r="O3" s="711"/>
    </row>
    <row r="5" spans="1:30" ht="18.95">
      <c r="A5" s="745" t="s">
        <v>56</v>
      </c>
      <c r="B5" s="746"/>
      <c r="C5" s="746"/>
      <c r="D5" s="569"/>
      <c r="E5" s="569"/>
      <c r="F5" s="1"/>
      <c r="G5" s="751" t="s">
        <v>57</v>
      </c>
      <c r="H5" s="753" t="s">
        <v>58</v>
      </c>
      <c r="I5" s="754"/>
      <c r="J5" s="754"/>
      <c r="K5" s="755"/>
      <c r="L5" s="733" t="s">
        <v>59</v>
      </c>
      <c r="M5" s="734"/>
      <c r="N5" s="734"/>
      <c r="O5" s="734"/>
      <c r="P5" s="735"/>
      <c r="Q5" s="712" t="s">
        <v>60</v>
      </c>
      <c r="R5" s="713"/>
      <c r="S5" s="713"/>
      <c r="T5" s="713"/>
      <c r="U5" s="714"/>
      <c r="V5" s="715" t="s">
        <v>61</v>
      </c>
      <c r="W5" s="716"/>
      <c r="X5" s="716"/>
      <c r="Y5" s="716"/>
      <c r="Z5" s="717"/>
      <c r="AA5" s="718" t="s">
        <v>62</v>
      </c>
      <c r="AB5" s="719"/>
      <c r="AC5" s="720"/>
    </row>
    <row r="6" spans="1:30" ht="18.95">
      <c r="A6" s="747"/>
      <c r="B6" s="748"/>
      <c r="C6" s="748"/>
      <c r="D6" s="570"/>
      <c r="E6" s="570"/>
      <c r="F6" s="2"/>
      <c r="G6" s="752"/>
      <c r="H6" s="3" t="s">
        <v>63</v>
      </c>
      <c r="I6" s="4" t="s">
        <v>64</v>
      </c>
      <c r="J6" s="5" t="s">
        <v>65</v>
      </c>
      <c r="K6" s="6" t="s">
        <v>66</v>
      </c>
      <c r="L6" s="7">
        <v>1</v>
      </c>
      <c r="M6" s="8">
        <v>2</v>
      </c>
      <c r="N6" s="8">
        <v>3</v>
      </c>
      <c r="O6" s="8">
        <v>4</v>
      </c>
      <c r="P6" s="9">
        <v>5</v>
      </c>
      <c r="Q6" s="10">
        <v>6</v>
      </c>
      <c r="R6" s="11">
        <v>7</v>
      </c>
      <c r="S6" s="11">
        <v>8</v>
      </c>
      <c r="T6" s="11">
        <v>9</v>
      </c>
      <c r="U6" s="12">
        <v>10</v>
      </c>
      <c r="V6" s="7">
        <v>11</v>
      </c>
      <c r="W6" s="8">
        <v>12</v>
      </c>
      <c r="X6" s="8">
        <v>13</v>
      </c>
      <c r="Y6" s="8">
        <v>14</v>
      </c>
      <c r="Z6" s="9">
        <v>15</v>
      </c>
      <c r="AA6" s="13">
        <v>16</v>
      </c>
      <c r="AB6" s="14">
        <v>17</v>
      </c>
      <c r="AC6" s="15">
        <v>18</v>
      </c>
    </row>
    <row r="7" spans="1:30" ht="18.95">
      <c r="A7" s="747"/>
      <c r="B7" s="748"/>
      <c r="C7" s="748"/>
      <c r="D7" s="570"/>
      <c r="E7" s="570"/>
      <c r="F7" s="16" t="s">
        <v>67</v>
      </c>
      <c r="G7" s="17">
        <v>46.9</v>
      </c>
      <c r="H7" s="18">
        <v>12.4</v>
      </c>
      <c r="I7" s="19">
        <v>13.6</v>
      </c>
      <c r="J7" s="19">
        <v>13.5</v>
      </c>
      <c r="K7" s="19">
        <v>7.3</v>
      </c>
      <c r="L7" s="20">
        <v>2.6</v>
      </c>
      <c r="M7" s="21">
        <v>2.2999999999999998</v>
      </c>
      <c r="N7" s="21">
        <v>2.8</v>
      </c>
      <c r="O7" s="21">
        <v>2.2999999999999998</v>
      </c>
      <c r="P7" s="22">
        <v>2.2999999999999998</v>
      </c>
      <c r="Q7" s="23">
        <v>3</v>
      </c>
      <c r="R7" s="24">
        <v>2.7</v>
      </c>
      <c r="S7" s="24">
        <v>2.9</v>
      </c>
      <c r="T7" s="24">
        <v>2.6</v>
      </c>
      <c r="U7" s="25">
        <v>2.5</v>
      </c>
      <c r="V7" s="20">
        <v>2.5</v>
      </c>
      <c r="W7" s="21">
        <v>3.3</v>
      </c>
      <c r="X7" s="21">
        <v>2.5</v>
      </c>
      <c r="Y7" s="21">
        <v>2.5</v>
      </c>
      <c r="Z7" s="22">
        <v>2.7</v>
      </c>
      <c r="AA7" s="23">
        <v>2.2999999999999998</v>
      </c>
      <c r="AB7" s="24">
        <v>2.7</v>
      </c>
      <c r="AC7" s="25">
        <v>2.2000000000000002</v>
      </c>
      <c r="AD7" s="229"/>
    </row>
    <row r="8" spans="1:30" ht="18.95">
      <c r="A8" s="747"/>
      <c r="B8" s="748"/>
      <c r="C8" s="748"/>
      <c r="D8" s="570"/>
      <c r="E8" s="570"/>
      <c r="F8" s="26" t="s">
        <v>68</v>
      </c>
      <c r="G8" s="27">
        <v>44.3</v>
      </c>
      <c r="H8" s="28">
        <v>12.1</v>
      </c>
      <c r="I8" s="29">
        <v>13</v>
      </c>
      <c r="J8" s="29">
        <v>12.4</v>
      </c>
      <c r="K8" s="29">
        <v>6.6</v>
      </c>
      <c r="L8" s="30">
        <v>2.5</v>
      </c>
      <c r="M8" s="31">
        <v>2.2999999999999998</v>
      </c>
      <c r="N8" s="31">
        <v>2.8</v>
      </c>
      <c r="O8" s="31">
        <v>2.4</v>
      </c>
      <c r="P8" s="32">
        <v>2.2000000000000002</v>
      </c>
      <c r="Q8" s="33">
        <v>3</v>
      </c>
      <c r="R8" s="31">
        <v>2.6</v>
      </c>
      <c r="S8" s="31">
        <v>2.7</v>
      </c>
      <c r="T8" s="31">
        <v>2.4</v>
      </c>
      <c r="U8" s="34">
        <v>2.4</v>
      </c>
      <c r="V8" s="30">
        <v>2.4</v>
      </c>
      <c r="W8" s="31">
        <v>3</v>
      </c>
      <c r="X8" s="31">
        <v>2.2999999999999998</v>
      </c>
      <c r="Y8" s="31">
        <v>2.2000000000000002</v>
      </c>
      <c r="Z8" s="32">
        <v>2.5</v>
      </c>
      <c r="AA8" s="33">
        <v>2.2000000000000002</v>
      </c>
      <c r="AB8" s="31">
        <v>2.5</v>
      </c>
      <c r="AC8" s="34">
        <v>1.9</v>
      </c>
    </row>
    <row r="9" spans="1:30" ht="18.95">
      <c r="A9" s="749"/>
      <c r="B9" s="750"/>
      <c r="C9" s="750"/>
      <c r="D9" s="571"/>
      <c r="E9" s="571"/>
      <c r="F9" s="35" t="s">
        <v>69</v>
      </c>
      <c r="G9" s="36">
        <v>51.7</v>
      </c>
      <c r="H9" s="37">
        <v>14.4</v>
      </c>
      <c r="I9" s="38">
        <v>14.2</v>
      </c>
      <c r="J9" s="38">
        <v>14.9</v>
      </c>
      <c r="K9" s="38">
        <v>8.1999999999999993</v>
      </c>
      <c r="L9" s="39">
        <v>2.9</v>
      </c>
      <c r="M9" s="40">
        <v>2.8</v>
      </c>
      <c r="N9" s="40">
        <v>3.1</v>
      </c>
      <c r="O9" s="40">
        <v>2.9</v>
      </c>
      <c r="P9" s="41">
        <v>2.7</v>
      </c>
      <c r="Q9" s="42">
        <v>3</v>
      </c>
      <c r="R9" s="40">
        <v>2.8</v>
      </c>
      <c r="S9" s="40">
        <v>2.9</v>
      </c>
      <c r="T9" s="40">
        <v>2.7</v>
      </c>
      <c r="U9" s="43">
        <v>2.7</v>
      </c>
      <c r="V9" s="39">
        <v>2.9</v>
      </c>
      <c r="W9" s="40">
        <v>3.4</v>
      </c>
      <c r="X9" s="40">
        <v>2.8</v>
      </c>
      <c r="Y9" s="40">
        <v>2.7</v>
      </c>
      <c r="Z9" s="41">
        <v>3</v>
      </c>
      <c r="AA9" s="42">
        <v>2.7</v>
      </c>
      <c r="AB9" s="40">
        <v>2.9</v>
      </c>
      <c r="AC9" s="43">
        <v>2.6</v>
      </c>
    </row>
    <row r="10" spans="1:30">
      <c r="G10" s="44"/>
      <c r="H10" s="44"/>
      <c r="I10" s="44"/>
      <c r="J10" s="44"/>
      <c r="K10" s="44"/>
      <c r="L10" s="44"/>
      <c r="M10" s="44"/>
      <c r="N10" s="44"/>
      <c r="O10" s="44"/>
      <c r="P10" s="44"/>
      <c r="Q10" s="44"/>
      <c r="R10" s="44"/>
      <c r="S10" s="44"/>
      <c r="T10" s="44"/>
      <c r="U10" s="44"/>
      <c r="V10" s="44"/>
      <c r="W10" s="44"/>
      <c r="X10" s="44"/>
      <c r="Y10" s="44"/>
      <c r="Z10" s="44"/>
      <c r="AA10" s="44"/>
      <c r="AB10" s="44"/>
      <c r="AC10" s="44"/>
    </row>
    <row r="11" spans="1:30" ht="60.75" customHeight="1">
      <c r="A11" s="45" t="s">
        <v>70</v>
      </c>
      <c r="B11" s="46"/>
      <c r="C11" s="50"/>
      <c r="D11" s="50"/>
      <c r="E11" s="579"/>
      <c r="F11" s="584" t="s">
        <v>71</v>
      </c>
      <c r="G11" s="48"/>
      <c r="H11" s="49"/>
      <c r="I11" s="721" t="s">
        <v>72</v>
      </c>
      <c r="J11" s="721"/>
      <c r="K11" s="722"/>
      <c r="L11" s="50"/>
      <c r="M11" s="51"/>
      <c r="N11" s="723" t="s">
        <v>73</v>
      </c>
      <c r="O11" s="721"/>
      <c r="P11" s="722"/>
      <c r="Q11" s="50"/>
      <c r="R11" s="52"/>
      <c r="S11" s="723" t="s">
        <v>74</v>
      </c>
      <c r="T11" s="721"/>
      <c r="U11" s="722"/>
      <c r="V11" s="50"/>
      <c r="W11" s="53"/>
      <c r="X11" s="723" t="s">
        <v>75</v>
      </c>
      <c r="Y11" s="721"/>
      <c r="Z11" s="722"/>
      <c r="AA11" s="50"/>
      <c r="AB11" s="50"/>
      <c r="AC11" s="50"/>
    </row>
    <row r="13" spans="1:30">
      <c r="B13" s="724" t="s">
        <v>76</v>
      </c>
      <c r="C13" s="726" t="s">
        <v>77</v>
      </c>
      <c r="D13" s="736" t="s">
        <v>78</v>
      </c>
      <c r="E13" s="738" t="s">
        <v>12</v>
      </c>
      <c r="F13" s="728" t="s">
        <v>57</v>
      </c>
      <c r="G13" s="730" t="s">
        <v>58</v>
      </c>
      <c r="H13" s="731"/>
      <c r="I13" s="731"/>
      <c r="J13" s="732"/>
      <c r="K13" s="733" t="s">
        <v>59</v>
      </c>
      <c r="L13" s="734"/>
      <c r="M13" s="734"/>
      <c r="N13" s="734"/>
      <c r="O13" s="735"/>
      <c r="P13" s="712" t="s">
        <v>60</v>
      </c>
      <c r="Q13" s="713"/>
      <c r="R13" s="713"/>
      <c r="S13" s="713"/>
      <c r="T13" s="714"/>
      <c r="U13" s="715" t="s">
        <v>61</v>
      </c>
      <c r="V13" s="716"/>
      <c r="W13" s="716"/>
      <c r="X13" s="716"/>
      <c r="Y13" s="717"/>
      <c r="Z13" s="718" t="s">
        <v>62</v>
      </c>
      <c r="AA13" s="719"/>
      <c r="AB13" s="720"/>
    </row>
    <row r="14" spans="1:30">
      <c r="B14" s="725"/>
      <c r="C14" s="727"/>
      <c r="D14" s="737"/>
      <c r="E14" s="739"/>
      <c r="F14" s="729"/>
      <c r="G14" s="55">
        <v>1</v>
      </c>
      <c r="H14" s="56">
        <v>2</v>
      </c>
      <c r="I14" s="57">
        <v>3</v>
      </c>
      <c r="J14" s="58">
        <v>4</v>
      </c>
      <c r="K14" s="59">
        <v>1</v>
      </c>
      <c r="L14" s="60">
        <v>2</v>
      </c>
      <c r="M14" s="61">
        <v>3</v>
      </c>
      <c r="N14" s="61">
        <v>4</v>
      </c>
      <c r="O14" s="62">
        <v>5</v>
      </c>
      <c r="P14" s="63">
        <v>6</v>
      </c>
      <c r="Q14" s="54">
        <v>7</v>
      </c>
      <c r="R14" s="54">
        <v>8</v>
      </c>
      <c r="S14" s="54">
        <v>9</v>
      </c>
      <c r="T14" s="64">
        <v>10</v>
      </c>
      <c r="U14" s="63">
        <v>11</v>
      </c>
      <c r="V14" s="54">
        <v>12</v>
      </c>
      <c r="W14" s="54">
        <v>13</v>
      </c>
      <c r="X14" s="54">
        <v>14</v>
      </c>
      <c r="Y14" s="64">
        <v>15</v>
      </c>
      <c r="Z14" s="63">
        <v>16</v>
      </c>
      <c r="AA14" s="54">
        <v>17</v>
      </c>
      <c r="AB14" s="64">
        <v>18</v>
      </c>
    </row>
    <row r="15" spans="1:30">
      <c r="B15" s="65">
        <v>44665</v>
      </c>
      <c r="C15" s="73" t="s">
        <v>79</v>
      </c>
      <c r="D15" s="573" t="s">
        <v>80</v>
      </c>
      <c r="E15" s="573" t="s">
        <v>21</v>
      </c>
      <c r="F15" s="78">
        <v>58</v>
      </c>
      <c r="G15" s="86">
        <v>16</v>
      </c>
      <c r="H15" s="87">
        <v>15</v>
      </c>
      <c r="I15" s="87">
        <v>17</v>
      </c>
      <c r="J15" s="88">
        <v>10</v>
      </c>
      <c r="K15" s="86">
        <v>3</v>
      </c>
      <c r="L15" s="87">
        <v>3</v>
      </c>
      <c r="M15" s="87">
        <v>3</v>
      </c>
      <c r="N15" s="87">
        <v>4</v>
      </c>
      <c r="O15" s="109">
        <v>3</v>
      </c>
      <c r="P15" s="110">
        <v>3</v>
      </c>
      <c r="Q15" s="87">
        <v>3</v>
      </c>
      <c r="R15" s="87">
        <v>3</v>
      </c>
      <c r="S15" s="87">
        <v>3</v>
      </c>
      <c r="T15" s="109">
        <v>3</v>
      </c>
      <c r="U15" s="110">
        <v>4</v>
      </c>
      <c r="V15" s="87">
        <v>3.5</v>
      </c>
      <c r="W15" s="226">
        <v>2.5</v>
      </c>
      <c r="X15" s="87">
        <v>4</v>
      </c>
      <c r="Y15" s="109">
        <v>3</v>
      </c>
      <c r="Z15" s="110">
        <v>3</v>
      </c>
      <c r="AA15" s="87">
        <v>3.5</v>
      </c>
      <c r="AB15" s="109">
        <v>3.5</v>
      </c>
    </row>
    <row r="16" spans="1:30">
      <c r="B16" s="66">
        <v>44665</v>
      </c>
      <c r="C16" s="74" t="s">
        <v>81</v>
      </c>
      <c r="D16" s="574" t="s">
        <v>80</v>
      </c>
      <c r="E16" s="574" t="s">
        <v>28</v>
      </c>
      <c r="F16" s="79">
        <v>49</v>
      </c>
      <c r="G16" s="89">
        <v>11</v>
      </c>
      <c r="H16" s="90">
        <v>13</v>
      </c>
      <c r="I16" s="90">
        <v>16</v>
      </c>
      <c r="J16" s="91">
        <v>9</v>
      </c>
      <c r="K16" s="89">
        <v>3</v>
      </c>
      <c r="L16" s="160">
        <v>2</v>
      </c>
      <c r="M16" s="90">
        <v>3</v>
      </c>
      <c r="N16" s="149">
        <v>1</v>
      </c>
      <c r="O16" s="162">
        <v>2</v>
      </c>
      <c r="P16" s="112">
        <v>3</v>
      </c>
      <c r="Q16" s="90">
        <v>3</v>
      </c>
      <c r="R16" s="90">
        <v>3</v>
      </c>
      <c r="S16" s="160">
        <v>2</v>
      </c>
      <c r="T16" s="162">
        <v>2</v>
      </c>
      <c r="U16" s="112">
        <v>3</v>
      </c>
      <c r="V16" s="90">
        <v>4</v>
      </c>
      <c r="W16" s="90">
        <v>3</v>
      </c>
      <c r="X16" s="90">
        <v>3</v>
      </c>
      <c r="Y16" s="111">
        <v>3</v>
      </c>
      <c r="Z16" s="112">
        <v>3</v>
      </c>
      <c r="AA16" s="90">
        <v>3</v>
      </c>
      <c r="AB16" s="111">
        <v>3</v>
      </c>
    </row>
    <row r="17" spans="2:28">
      <c r="B17" s="67"/>
      <c r="C17" s="74" t="s">
        <v>82</v>
      </c>
      <c r="D17" s="575" t="s">
        <v>80</v>
      </c>
      <c r="E17" s="575" t="s">
        <v>21</v>
      </c>
      <c r="F17" s="80"/>
      <c r="G17" s="92"/>
      <c r="H17" s="93"/>
      <c r="I17" s="93"/>
      <c r="J17" s="94"/>
      <c r="K17" s="113"/>
      <c r="L17" s="93"/>
      <c r="M17" s="93"/>
      <c r="N17" s="93"/>
      <c r="O17" s="114"/>
      <c r="P17" s="115"/>
      <c r="Q17" s="93"/>
      <c r="R17" s="93"/>
      <c r="S17" s="93"/>
      <c r="T17" s="114"/>
      <c r="U17" s="115"/>
      <c r="V17" s="93"/>
      <c r="W17" s="93"/>
      <c r="X17" s="93"/>
      <c r="Y17" s="114"/>
      <c r="Z17" s="115"/>
      <c r="AA17" s="93"/>
      <c r="AB17" s="114"/>
    </row>
    <row r="18" spans="2:28">
      <c r="B18" s="66">
        <v>44693</v>
      </c>
      <c r="C18" s="74" t="s">
        <v>83</v>
      </c>
      <c r="D18" s="574" t="s">
        <v>80</v>
      </c>
      <c r="E18" s="574" t="s">
        <v>21</v>
      </c>
      <c r="F18" s="81">
        <v>45</v>
      </c>
      <c r="G18" s="95">
        <v>12</v>
      </c>
      <c r="H18" s="96">
        <v>13</v>
      </c>
      <c r="I18" s="96">
        <v>12</v>
      </c>
      <c r="J18" s="97">
        <v>8</v>
      </c>
      <c r="K18" s="161">
        <v>2</v>
      </c>
      <c r="L18" s="96">
        <v>3</v>
      </c>
      <c r="M18" s="96">
        <v>3</v>
      </c>
      <c r="N18" s="164">
        <v>2</v>
      </c>
      <c r="O18" s="165">
        <v>2</v>
      </c>
      <c r="P18" s="118">
        <v>3</v>
      </c>
      <c r="Q18" s="164">
        <v>2</v>
      </c>
      <c r="R18" s="164">
        <v>2</v>
      </c>
      <c r="S18" s="96">
        <v>3</v>
      </c>
      <c r="T18" s="117">
        <v>3</v>
      </c>
      <c r="U18" s="163">
        <v>2</v>
      </c>
      <c r="V18" s="96">
        <v>4</v>
      </c>
      <c r="W18" s="164">
        <v>2</v>
      </c>
      <c r="X18" s="164">
        <v>2</v>
      </c>
      <c r="Y18" s="165">
        <v>2</v>
      </c>
      <c r="Z18" s="163">
        <v>2</v>
      </c>
      <c r="AA18" s="96">
        <v>3</v>
      </c>
      <c r="AB18" s="117">
        <v>3</v>
      </c>
    </row>
    <row r="19" spans="2:28">
      <c r="B19" s="68"/>
      <c r="C19" s="74" t="s">
        <v>84</v>
      </c>
      <c r="D19" s="576" t="s">
        <v>80</v>
      </c>
      <c r="E19" s="576" t="s">
        <v>17</v>
      </c>
      <c r="F19" s="82"/>
      <c r="G19" s="98"/>
      <c r="H19" s="99"/>
      <c r="I19" s="99"/>
      <c r="J19" s="100"/>
      <c r="K19" s="119"/>
      <c r="L19" s="99"/>
      <c r="M19" s="99"/>
      <c r="N19" s="99"/>
      <c r="O19" s="120"/>
      <c r="P19" s="121"/>
      <c r="Q19" s="99"/>
      <c r="R19" s="99"/>
      <c r="S19" s="99"/>
      <c r="T19" s="120"/>
      <c r="U19" s="121"/>
      <c r="V19" s="99"/>
      <c r="W19" s="99"/>
      <c r="X19" s="99"/>
      <c r="Y19" s="120"/>
      <c r="Z19" s="121"/>
      <c r="AA19" s="99"/>
      <c r="AB19" s="120"/>
    </row>
    <row r="20" spans="2:28">
      <c r="B20" s="66">
        <v>44665</v>
      </c>
      <c r="C20" s="74" t="s">
        <v>85</v>
      </c>
      <c r="D20" s="574" t="s">
        <v>80</v>
      </c>
      <c r="E20" s="574" t="s">
        <v>17</v>
      </c>
      <c r="F20" s="79">
        <v>40</v>
      </c>
      <c r="G20" s="89">
        <v>11</v>
      </c>
      <c r="H20" s="90">
        <v>12</v>
      </c>
      <c r="I20" s="90">
        <v>12</v>
      </c>
      <c r="J20" s="91">
        <v>5</v>
      </c>
      <c r="K20" s="166">
        <v>2</v>
      </c>
      <c r="L20" s="160">
        <v>2</v>
      </c>
      <c r="M20" s="90">
        <v>3</v>
      </c>
      <c r="N20" s="160">
        <v>2</v>
      </c>
      <c r="O20" s="162">
        <v>2</v>
      </c>
      <c r="P20" s="112">
        <v>3</v>
      </c>
      <c r="Q20" s="160">
        <v>2</v>
      </c>
      <c r="R20" s="90">
        <v>3</v>
      </c>
      <c r="S20" s="160">
        <v>2</v>
      </c>
      <c r="T20" s="162">
        <v>2</v>
      </c>
      <c r="U20" s="170">
        <v>2</v>
      </c>
      <c r="V20" s="90">
        <v>3</v>
      </c>
      <c r="W20" s="90">
        <v>3</v>
      </c>
      <c r="X20" s="160">
        <v>2</v>
      </c>
      <c r="Y20" s="162">
        <v>2</v>
      </c>
      <c r="Z20" s="170">
        <v>2</v>
      </c>
      <c r="AA20" s="160">
        <v>2</v>
      </c>
      <c r="AB20" s="151">
        <v>1</v>
      </c>
    </row>
    <row r="21" spans="2:28">
      <c r="B21" s="66">
        <v>44651</v>
      </c>
      <c r="C21" s="74" t="s">
        <v>86</v>
      </c>
      <c r="D21" s="573" t="s">
        <v>80</v>
      </c>
      <c r="E21" s="573" t="s">
        <v>17</v>
      </c>
      <c r="F21" s="220">
        <v>38</v>
      </c>
      <c r="G21" s="92">
        <v>10</v>
      </c>
      <c r="H21" s="93">
        <v>12</v>
      </c>
      <c r="I21" s="93">
        <v>12</v>
      </c>
      <c r="J21" s="94">
        <v>4</v>
      </c>
      <c r="K21" s="167">
        <v>2</v>
      </c>
      <c r="L21" s="168">
        <v>2</v>
      </c>
      <c r="M21" s="168">
        <v>2</v>
      </c>
      <c r="N21" s="168">
        <v>2</v>
      </c>
      <c r="O21" s="169">
        <v>2</v>
      </c>
      <c r="P21" s="115">
        <v>3</v>
      </c>
      <c r="Q21" s="168">
        <v>2</v>
      </c>
      <c r="R21" s="93">
        <v>3</v>
      </c>
      <c r="S21" s="168">
        <v>2</v>
      </c>
      <c r="T21" s="169">
        <v>2</v>
      </c>
      <c r="U21" s="171">
        <v>2</v>
      </c>
      <c r="V21" s="93">
        <v>3</v>
      </c>
      <c r="W21" s="93">
        <v>3</v>
      </c>
      <c r="X21" s="168">
        <v>2</v>
      </c>
      <c r="Y21" s="169">
        <v>2</v>
      </c>
      <c r="Z21" s="171">
        <v>2</v>
      </c>
      <c r="AA21" s="152">
        <v>1</v>
      </c>
      <c r="AB21" s="153">
        <v>1</v>
      </c>
    </row>
    <row r="22" spans="2:28">
      <c r="B22" s="68"/>
      <c r="C22" s="74" t="s">
        <v>87</v>
      </c>
      <c r="D22" s="574" t="s">
        <v>80</v>
      </c>
      <c r="E22" s="574" t="s">
        <v>17</v>
      </c>
      <c r="F22" s="81"/>
      <c r="G22" s="95"/>
      <c r="H22" s="96"/>
      <c r="I22" s="96"/>
      <c r="J22" s="97"/>
      <c r="K22" s="119"/>
      <c r="L22" s="99"/>
      <c r="M22" s="99"/>
      <c r="N22" s="99"/>
      <c r="O22" s="120"/>
      <c r="P22" s="121"/>
      <c r="Q22" s="99"/>
      <c r="R22" s="99"/>
      <c r="S22" s="99"/>
      <c r="T22" s="120"/>
      <c r="U22" s="121"/>
      <c r="V22" s="99"/>
      <c r="W22" s="99"/>
      <c r="X22" s="99"/>
      <c r="Y22" s="120"/>
      <c r="Z22" s="121"/>
      <c r="AA22" s="99"/>
      <c r="AB22" s="120"/>
    </row>
    <row r="23" spans="2:28">
      <c r="B23" s="66">
        <v>44665</v>
      </c>
      <c r="C23" s="74" t="s">
        <v>88</v>
      </c>
      <c r="D23" s="574" t="s">
        <v>80</v>
      </c>
      <c r="E23" s="574" t="s">
        <v>17</v>
      </c>
      <c r="F23" s="81">
        <v>47</v>
      </c>
      <c r="G23" s="95">
        <v>13</v>
      </c>
      <c r="H23" s="96">
        <v>14</v>
      </c>
      <c r="I23" s="96">
        <v>13</v>
      </c>
      <c r="J23" s="97">
        <v>7</v>
      </c>
      <c r="K23" s="89">
        <v>3</v>
      </c>
      <c r="L23" s="160">
        <v>2</v>
      </c>
      <c r="M23" s="90">
        <v>3</v>
      </c>
      <c r="N23" s="160">
        <v>2</v>
      </c>
      <c r="O23" s="111">
        <v>3</v>
      </c>
      <c r="P23" s="112">
        <v>3</v>
      </c>
      <c r="Q23" s="90">
        <v>3</v>
      </c>
      <c r="R23" s="90">
        <v>3</v>
      </c>
      <c r="S23" s="90">
        <v>3</v>
      </c>
      <c r="T23" s="162">
        <v>2</v>
      </c>
      <c r="U23" s="170">
        <v>2</v>
      </c>
      <c r="V23" s="90">
        <v>4</v>
      </c>
      <c r="W23" s="160">
        <v>2</v>
      </c>
      <c r="X23" s="160">
        <v>2</v>
      </c>
      <c r="Y23" s="111">
        <v>3</v>
      </c>
      <c r="Z23" s="170">
        <v>2</v>
      </c>
      <c r="AA23" s="90">
        <v>3</v>
      </c>
      <c r="AB23" s="162">
        <v>2</v>
      </c>
    </row>
    <row r="24" spans="2:28">
      <c r="B24" s="66">
        <v>44679</v>
      </c>
      <c r="C24" s="74" t="s">
        <v>89</v>
      </c>
      <c r="D24" s="574" t="s">
        <v>80</v>
      </c>
      <c r="E24" s="574" t="s">
        <v>21</v>
      </c>
      <c r="F24" s="81">
        <v>56</v>
      </c>
      <c r="G24" s="95">
        <v>16</v>
      </c>
      <c r="H24" s="96">
        <v>15</v>
      </c>
      <c r="I24" s="96">
        <v>15.5</v>
      </c>
      <c r="J24" s="97">
        <v>9</v>
      </c>
      <c r="K24" s="113">
        <v>3</v>
      </c>
      <c r="L24" s="93">
        <v>3</v>
      </c>
      <c r="M24" s="93">
        <v>3.5</v>
      </c>
      <c r="N24" s="93">
        <v>3.5</v>
      </c>
      <c r="O24" s="114">
        <v>3</v>
      </c>
      <c r="P24" s="115">
        <v>3</v>
      </c>
      <c r="Q24" s="93">
        <v>3</v>
      </c>
      <c r="R24" s="93">
        <v>3</v>
      </c>
      <c r="S24" s="93">
        <v>3</v>
      </c>
      <c r="T24" s="114">
        <v>3</v>
      </c>
      <c r="U24" s="115">
        <v>3</v>
      </c>
      <c r="V24" s="93">
        <v>4</v>
      </c>
      <c r="W24" s="168">
        <v>2.5</v>
      </c>
      <c r="X24" s="93">
        <v>3</v>
      </c>
      <c r="Y24" s="114">
        <v>3</v>
      </c>
      <c r="Z24" s="115">
        <v>3</v>
      </c>
      <c r="AA24" s="93">
        <v>3</v>
      </c>
      <c r="AB24" s="114">
        <v>3</v>
      </c>
    </row>
    <row r="25" spans="2:28">
      <c r="B25" s="66">
        <v>44651</v>
      </c>
      <c r="C25" s="74" t="s">
        <v>90</v>
      </c>
      <c r="D25" s="574" t="s">
        <v>80</v>
      </c>
      <c r="E25" s="574" t="s">
        <v>17</v>
      </c>
      <c r="F25" s="81">
        <v>51</v>
      </c>
      <c r="G25" s="95">
        <v>14.5</v>
      </c>
      <c r="H25" s="96">
        <v>14</v>
      </c>
      <c r="I25" s="96">
        <v>15</v>
      </c>
      <c r="J25" s="97">
        <v>7.5</v>
      </c>
      <c r="K25" s="116">
        <v>3</v>
      </c>
      <c r="L25" s="164">
        <v>2.5</v>
      </c>
      <c r="M25" s="96">
        <v>3</v>
      </c>
      <c r="N25" s="96">
        <v>3</v>
      </c>
      <c r="O25" s="117">
        <v>3</v>
      </c>
      <c r="P25" s="118">
        <v>3</v>
      </c>
      <c r="Q25" s="96">
        <v>3</v>
      </c>
      <c r="R25" s="96">
        <v>3</v>
      </c>
      <c r="S25" s="96">
        <v>3</v>
      </c>
      <c r="T25" s="165">
        <v>2</v>
      </c>
      <c r="U25" s="118">
        <v>3</v>
      </c>
      <c r="V25" s="96">
        <v>3</v>
      </c>
      <c r="W25" s="96">
        <v>3</v>
      </c>
      <c r="X25" s="96">
        <v>3</v>
      </c>
      <c r="Y25" s="117">
        <v>3</v>
      </c>
      <c r="Z25" s="163">
        <v>2</v>
      </c>
      <c r="AA25" s="96">
        <v>3</v>
      </c>
      <c r="AB25" s="165">
        <v>2.5</v>
      </c>
    </row>
    <row r="26" spans="2:28">
      <c r="B26" s="69">
        <v>44679</v>
      </c>
      <c r="C26" s="74" t="s">
        <v>91</v>
      </c>
      <c r="D26" s="574" t="s">
        <v>80</v>
      </c>
      <c r="E26" s="574" t="s">
        <v>21</v>
      </c>
      <c r="F26" s="83" t="s">
        <v>92</v>
      </c>
      <c r="G26" s="95">
        <v>14</v>
      </c>
      <c r="H26" s="96">
        <v>13</v>
      </c>
      <c r="I26" s="101" t="s">
        <v>92</v>
      </c>
      <c r="J26" s="97">
        <v>7</v>
      </c>
      <c r="K26" s="116">
        <v>3</v>
      </c>
      <c r="L26" s="96">
        <v>3</v>
      </c>
      <c r="M26" s="96">
        <v>3</v>
      </c>
      <c r="N26" s="96">
        <v>3</v>
      </c>
      <c r="O26" s="165">
        <v>2</v>
      </c>
      <c r="P26" s="118">
        <v>3</v>
      </c>
      <c r="Q26" s="96">
        <v>3</v>
      </c>
      <c r="R26" s="96">
        <v>3</v>
      </c>
      <c r="S26" s="164">
        <v>2</v>
      </c>
      <c r="T26" s="165">
        <v>2</v>
      </c>
      <c r="U26" s="122" t="s">
        <v>93</v>
      </c>
      <c r="V26" s="101" t="s">
        <v>93</v>
      </c>
      <c r="W26" s="101" t="s">
        <v>93</v>
      </c>
      <c r="X26" s="101" t="s">
        <v>93</v>
      </c>
      <c r="Y26" s="123" t="s">
        <v>93</v>
      </c>
      <c r="Z26" s="163">
        <v>2</v>
      </c>
      <c r="AA26" s="96">
        <v>3</v>
      </c>
      <c r="AB26" s="165">
        <v>2</v>
      </c>
    </row>
    <row r="27" spans="2:28">
      <c r="B27" s="66">
        <v>44707</v>
      </c>
      <c r="C27" s="75" t="s">
        <v>94</v>
      </c>
      <c r="D27" s="577"/>
      <c r="E27" s="577"/>
      <c r="F27" s="84">
        <v>48</v>
      </c>
      <c r="G27" s="102">
        <v>14</v>
      </c>
      <c r="H27" s="103">
        <v>13</v>
      </c>
      <c r="I27" s="103">
        <v>14</v>
      </c>
      <c r="J27" s="104">
        <v>7</v>
      </c>
      <c r="K27" s="124">
        <v>3</v>
      </c>
      <c r="L27" s="103">
        <v>3</v>
      </c>
      <c r="M27" s="103">
        <v>3</v>
      </c>
      <c r="N27" s="103">
        <v>3</v>
      </c>
      <c r="O27" s="165">
        <v>2</v>
      </c>
      <c r="P27" s="126">
        <v>3</v>
      </c>
      <c r="Q27" s="103">
        <v>3</v>
      </c>
      <c r="R27" s="103">
        <v>3</v>
      </c>
      <c r="S27" s="164">
        <v>2</v>
      </c>
      <c r="T27" s="165">
        <v>2</v>
      </c>
      <c r="U27" s="126">
        <v>3</v>
      </c>
      <c r="V27" s="103">
        <v>3</v>
      </c>
      <c r="W27" s="103">
        <v>3</v>
      </c>
      <c r="X27" s="164">
        <v>2</v>
      </c>
      <c r="Y27" s="125">
        <v>3</v>
      </c>
      <c r="Z27" s="163">
        <v>2</v>
      </c>
      <c r="AA27" s="96">
        <v>3</v>
      </c>
      <c r="AB27" s="165">
        <v>2</v>
      </c>
    </row>
    <row r="28" spans="2:28">
      <c r="B28" s="66">
        <v>44651</v>
      </c>
      <c r="C28" s="74" t="s">
        <v>95</v>
      </c>
      <c r="D28" s="574" t="s">
        <v>80</v>
      </c>
      <c r="E28" s="574" t="s">
        <v>17</v>
      </c>
      <c r="F28" s="221">
        <v>38</v>
      </c>
      <c r="G28" s="95">
        <v>9</v>
      </c>
      <c r="H28" s="96">
        <v>11</v>
      </c>
      <c r="I28" s="96">
        <v>11</v>
      </c>
      <c r="J28" s="97">
        <v>7</v>
      </c>
      <c r="K28" s="161">
        <v>2</v>
      </c>
      <c r="L28" s="164">
        <v>2</v>
      </c>
      <c r="M28" s="164">
        <v>2</v>
      </c>
      <c r="N28" s="164">
        <v>2</v>
      </c>
      <c r="O28" s="150">
        <v>1</v>
      </c>
      <c r="P28" s="118">
        <v>3</v>
      </c>
      <c r="Q28" s="164">
        <v>2</v>
      </c>
      <c r="R28" s="164">
        <v>2</v>
      </c>
      <c r="S28" s="164">
        <v>2</v>
      </c>
      <c r="T28" s="165">
        <v>2</v>
      </c>
      <c r="U28" s="163">
        <v>2</v>
      </c>
      <c r="V28" s="96">
        <v>3</v>
      </c>
      <c r="W28" s="164">
        <v>2</v>
      </c>
      <c r="X28" s="164">
        <v>2</v>
      </c>
      <c r="Y28" s="165">
        <v>2</v>
      </c>
      <c r="Z28" s="163">
        <v>2</v>
      </c>
      <c r="AA28" s="96">
        <v>3</v>
      </c>
      <c r="AB28" s="165">
        <v>2</v>
      </c>
    </row>
    <row r="29" spans="2:28">
      <c r="B29" s="66">
        <v>44651</v>
      </c>
      <c r="C29" s="74" t="s">
        <v>96</v>
      </c>
      <c r="D29" s="574" t="s">
        <v>80</v>
      </c>
      <c r="E29" s="574" t="s">
        <v>17</v>
      </c>
      <c r="F29" s="81">
        <v>47</v>
      </c>
      <c r="G29" s="95">
        <v>13</v>
      </c>
      <c r="H29" s="96">
        <v>13</v>
      </c>
      <c r="I29" s="96">
        <v>13</v>
      </c>
      <c r="J29" s="97">
        <v>8</v>
      </c>
      <c r="K29" s="119">
        <v>3</v>
      </c>
      <c r="L29" s="174">
        <v>2</v>
      </c>
      <c r="M29" s="174">
        <v>2</v>
      </c>
      <c r="N29" s="99">
        <v>3</v>
      </c>
      <c r="O29" s="120">
        <v>3</v>
      </c>
      <c r="P29" s="121">
        <v>3</v>
      </c>
      <c r="Q29" s="174">
        <v>2</v>
      </c>
      <c r="R29" s="99">
        <v>3</v>
      </c>
      <c r="S29" s="174">
        <v>2</v>
      </c>
      <c r="T29" s="120">
        <v>3</v>
      </c>
      <c r="U29" s="121">
        <v>3</v>
      </c>
      <c r="V29" s="99">
        <v>3</v>
      </c>
      <c r="W29" s="174">
        <v>2</v>
      </c>
      <c r="X29" s="174">
        <v>2</v>
      </c>
      <c r="Y29" s="120">
        <v>3</v>
      </c>
      <c r="Z29" s="172">
        <v>2</v>
      </c>
      <c r="AA29" s="99">
        <v>4</v>
      </c>
      <c r="AB29" s="173">
        <v>2</v>
      </c>
    </row>
    <row r="30" spans="2:28">
      <c r="B30" s="66">
        <v>44665</v>
      </c>
      <c r="C30" s="74" t="s">
        <v>97</v>
      </c>
      <c r="D30" s="574" t="s">
        <v>80</v>
      </c>
      <c r="E30" s="574" t="s">
        <v>17</v>
      </c>
      <c r="F30" s="221">
        <v>41</v>
      </c>
      <c r="G30" s="95">
        <v>10</v>
      </c>
      <c r="H30" s="96">
        <v>12</v>
      </c>
      <c r="I30" s="96">
        <v>12</v>
      </c>
      <c r="J30" s="97">
        <v>7</v>
      </c>
      <c r="K30" s="166">
        <v>2</v>
      </c>
      <c r="L30" s="160">
        <v>2</v>
      </c>
      <c r="M30" s="90">
        <v>3</v>
      </c>
      <c r="N30" s="160">
        <v>2</v>
      </c>
      <c r="O30" s="151">
        <v>1</v>
      </c>
      <c r="P30" s="112">
        <v>3</v>
      </c>
      <c r="Q30" s="160">
        <v>2</v>
      </c>
      <c r="R30" s="90">
        <v>3</v>
      </c>
      <c r="S30" s="160">
        <v>2</v>
      </c>
      <c r="T30" s="162">
        <v>2</v>
      </c>
      <c r="U30" s="170">
        <v>2</v>
      </c>
      <c r="V30" s="90">
        <v>3</v>
      </c>
      <c r="W30" s="160">
        <v>2</v>
      </c>
      <c r="X30" s="90">
        <v>3</v>
      </c>
      <c r="Y30" s="162">
        <v>2</v>
      </c>
      <c r="Z30" s="170">
        <v>2</v>
      </c>
      <c r="AA30" s="90">
        <v>3</v>
      </c>
      <c r="AB30" s="162">
        <v>2</v>
      </c>
    </row>
    <row r="31" spans="2:28">
      <c r="B31" s="66">
        <v>44651</v>
      </c>
      <c r="C31" s="74" t="s">
        <v>98</v>
      </c>
      <c r="D31" s="574" t="s">
        <v>80</v>
      </c>
      <c r="E31" s="574" t="s">
        <v>17</v>
      </c>
      <c r="F31" s="81">
        <v>54</v>
      </c>
      <c r="G31" s="95">
        <v>15</v>
      </c>
      <c r="H31" s="96">
        <v>15</v>
      </c>
      <c r="I31" s="96">
        <v>14.5</v>
      </c>
      <c r="J31" s="97">
        <v>9</v>
      </c>
      <c r="K31" s="113">
        <v>3</v>
      </c>
      <c r="L31" s="93">
        <v>3</v>
      </c>
      <c r="M31" s="93">
        <v>3</v>
      </c>
      <c r="N31" s="93">
        <v>3</v>
      </c>
      <c r="O31" s="114">
        <v>3</v>
      </c>
      <c r="P31" s="115">
        <v>3</v>
      </c>
      <c r="Q31" s="93">
        <v>3</v>
      </c>
      <c r="R31" s="93">
        <v>3</v>
      </c>
      <c r="S31" s="93">
        <v>3</v>
      </c>
      <c r="T31" s="114">
        <v>3</v>
      </c>
      <c r="U31" s="115">
        <v>3</v>
      </c>
      <c r="V31" s="93">
        <v>3</v>
      </c>
      <c r="W31" s="168">
        <v>2.5</v>
      </c>
      <c r="X31" s="93">
        <v>3</v>
      </c>
      <c r="Y31" s="114">
        <v>3</v>
      </c>
      <c r="Z31" s="115">
        <v>3.5</v>
      </c>
      <c r="AA31" s="93">
        <v>3</v>
      </c>
      <c r="AB31" s="169">
        <v>2.5</v>
      </c>
    </row>
    <row r="32" spans="2:28">
      <c r="B32" s="68"/>
      <c r="C32" s="74" t="s">
        <v>99</v>
      </c>
      <c r="D32" s="574" t="s">
        <v>80</v>
      </c>
      <c r="E32" s="574" t="s">
        <v>21</v>
      </c>
      <c r="F32" s="81"/>
      <c r="G32" s="95"/>
      <c r="H32" s="96"/>
      <c r="I32" s="96"/>
      <c r="J32" s="97"/>
      <c r="K32" s="119"/>
      <c r="L32" s="99"/>
      <c r="M32" s="99"/>
      <c r="N32" s="99"/>
      <c r="O32" s="120"/>
      <c r="P32" s="121"/>
      <c r="Q32" s="99"/>
      <c r="R32" s="99"/>
      <c r="S32" s="99"/>
      <c r="T32" s="120"/>
      <c r="U32" s="121"/>
      <c r="V32" s="99"/>
      <c r="W32" s="99"/>
      <c r="X32" s="99"/>
      <c r="Y32" s="120"/>
      <c r="Z32" s="121"/>
      <c r="AA32" s="99"/>
      <c r="AB32" s="120"/>
    </row>
    <row r="33" spans="2:28">
      <c r="B33" s="66">
        <v>44665</v>
      </c>
      <c r="C33" s="74" t="s">
        <v>100</v>
      </c>
      <c r="D33" s="574" t="s">
        <v>80</v>
      </c>
      <c r="E33" s="574" t="s">
        <v>17</v>
      </c>
      <c r="F33" s="81">
        <v>48</v>
      </c>
      <c r="G33" s="95">
        <v>14</v>
      </c>
      <c r="H33" s="96">
        <v>14</v>
      </c>
      <c r="I33" s="96">
        <v>13</v>
      </c>
      <c r="J33" s="97">
        <v>7</v>
      </c>
      <c r="K33" s="127">
        <v>3</v>
      </c>
      <c r="L33" s="128">
        <v>3</v>
      </c>
      <c r="M33" s="128">
        <v>3</v>
      </c>
      <c r="N33" s="175">
        <v>2</v>
      </c>
      <c r="O33" s="129">
        <v>3</v>
      </c>
      <c r="P33" s="130">
        <v>3</v>
      </c>
      <c r="Q33" s="128">
        <v>3</v>
      </c>
      <c r="R33" s="128">
        <v>3</v>
      </c>
      <c r="S33" s="128">
        <v>3</v>
      </c>
      <c r="T33" s="176">
        <v>2</v>
      </c>
      <c r="U33" s="130">
        <v>3</v>
      </c>
      <c r="V33" s="128">
        <v>3</v>
      </c>
      <c r="W33" s="175">
        <v>2</v>
      </c>
      <c r="X33" s="175">
        <v>2</v>
      </c>
      <c r="Y33" s="129">
        <v>3</v>
      </c>
      <c r="Z33" s="177">
        <v>2</v>
      </c>
      <c r="AA33" s="175">
        <v>2</v>
      </c>
      <c r="AB33" s="129">
        <v>3</v>
      </c>
    </row>
    <row r="34" spans="2:28">
      <c r="B34" s="66">
        <v>44665</v>
      </c>
      <c r="C34" s="74" t="s">
        <v>101</v>
      </c>
      <c r="D34" s="574" t="s">
        <v>80</v>
      </c>
      <c r="E34" s="574" t="s">
        <v>17</v>
      </c>
      <c r="F34" s="221">
        <v>41</v>
      </c>
      <c r="G34" s="95">
        <v>11</v>
      </c>
      <c r="H34" s="96">
        <v>12</v>
      </c>
      <c r="I34" s="96">
        <v>13</v>
      </c>
      <c r="J34" s="97">
        <v>5</v>
      </c>
      <c r="K34" s="166">
        <v>2</v>
      </c>
      <c r="L34" s="90">
        <v>3</v>
      </c>
      <c r="M34" s="160">
        <v>2</v>
      </c>
      <c r="N34" s="160">
        <v>2</v>
      </c>
      <c r="O34" s="162">
        <v>2</v>
      </c>
      <c r="P34" s="112">
        <v>3</v>
      </c>
      <c r="Q34" s="160">
        <v>2</v>
      </c>
      <c r="R34" s="90">
        <v>3</v>
      </c>
      <c r="S34" s="160">
        <v>2</v>
      </c>
      <c r="T34" s="162">
        <v>2</v>
      </c>
      <c r="U34" s="170">
        <v>2</v>
      </c>
      <c r="V34" s="90">
        <v>3</v>
      </c>
      <c r="W34" s="90">
        <v>3</v>
      </c>
      <c r="X34" s="160">
        <v>2</v>
      </c>
      <c r="Y34" s="111">
        <v>3</v>
      </c>
      <c r="Z34" s="170">
        <v>2</v>
      </c>
      <c r="AA34" s="160">
        <v>2</v>
      </c>
      <c r="AB34" s="151">
        <v>1</v>
      </c>
    </row>
    <row r="35" spans="2:28">
      <c r="B35" s="68"/>
      <c r="C35" s="74" t="s">
        <v>102</v>
      </c>
      <c r="D35" s="574" t="s">
        <v>80</v>
      </c>
      <c r="E35" s="574" t="s">
        <v>21</v>
      </c>
      <c r="F35" s="81"/>
      <c r="G35" s="95"/>
      <c r="H35" s="96"/>
      <c r="I35" s="96"/>
      <c r="J35" s="97"/>
      <c r="K35" s="131"/>
      <c r="L35" s="132"/>
      <c r="M35" s="132"/>
      <c r="N35" s="132"/>
      <c r="O35" s="133"/>
      <c r="P35" s="134"/>
      <c r="Q35" s="132"/>
      <c r="R35" s="132"/>
      <c r="S35" s="132"/>
      <c r="T35" s="133"/>
      <c r="U35" s="134"/>
      <c r="V35" s="132"/>
      <c r="W35" s="132"/>
      <c r="X35" s="132"/>
      <c r="Y35" s="133"/>
      <c r="Z35" s="134"/>
      <c r="AA35" s="132"/>
      <c r="AB35" s="133"/>
    </row>
    <row r="36" spans="2:28">
      <c r="B36" s="66">
        <v>44665</v>
      </c>
      <c r="C36" s="74" t="s">
        <v>103</v>
      </c>
      <c r="D36" s="574" t="s">
        <v>80</v>
      </c>
      <c r="E36" s="574" t="s">
        <v>17</v>
      </c>
      <c r="F36" s="81">
        <v>48</v>
      </c>
      <c r="G36" s="95">
        <v>13</v>
      </c>
      <c r="H36" s="96">
        <v>12</v>
      </c>
      <c r="I36" s="96">
        <v>14</v>
      </c>
      <c r="J36" s="97">
        <v>9</v>
      </c>
      <c r="K36" s="89">
        <v>3</v>
      </c>
      <c r="L36" s="90">
        <v>3</v>
      </c>
      <c r="M36" s="90">
        <v>3</v>
      </c>
      <c r="N36" s="160">
        <v>2</v>
      </c>
      <c r="O36" s="162">
        <v>2</v>
      </c>
      <c r="P36" s="112">
        <v>3</v>
      </c>
      <c r="Q36" s="90">
        <v>3</v>
      </c>
      <c r="R36" s="160">
        <v>2</v>
      </c>
      <c r="S36" s="160">
        <v>2</v>
      </c>
      <c r="T36" s="162">
        <v>2</v>
      </c>
      <c r="U36" s="112">
        <v>3</v>
      </c>
      <c r="V36" s="90">
        <v>3</v>
      </c>
      <c r="W36" s="90">
        <v>3</v>
      </c>
      <c r="X36" s="160">
        <v>2</v>
      </c>
      <c r="Y36" s="111">
        <v>3</v>
      </c>
      <c r="Z36" s="112">
        <v>3</v>
      </c>
      <c r="AA36" s="90">
        <v>3</v>
      </c>
      <c r="AB36" s="111">
        <v>3</v>
      </c>
    </row>
    <row r="37" spans="2:28">
      <c r="B37" s="66">
        <v>44651</v>
      </c>
      <c r="C37" s="74" t="s">
        <v>104</v>
      </c>
      <c r="D37" s="574" t="s">
        <v>80</v>
      </c>
      <c r="E37" s="574" t="s">
        <v>17</v>
      </c>
      <c r="F37" s="81">
        <v>45</v>
      </c>
      <c r="G37" s="95">
        <v>11</v>
      </c>
      <c r="H37" s="96">
        <v>12</v>
      </c>
      <c r="I37" s="96">
        <v>14</v>
      </c>
      <c r="J37" s="97">
        <v>8</v>
      </c>
      <c r="K37" s="113">
        <v>3</v>
      </c>
      <c r="L37" s="168">
        <v>2</v>
      </c>
      <c r="M37" s="168">
        <v>2</v>
      </c>
      <c r="N37" s="168">
        <v>2</v>
      </c>
      <c r="O37" s="169">
        <v>2</v>
      </c>
      <c r="P37" s="115">
        <v>3</v>
      </c>
      <c r="Q37" s="168">
        <v>2</v>
      </c>
      <c r="R37" s="93">
        <v>3</v>
      </c>
      <c r="S37" s="168">
        <v>2</v>
      </c>
      <c r="T37" s="169">
        <v>2</v>
      </c>
      <c r="U37" s="171">
        <v>2</v>
      </c>
      <c r="V37" s="93">
        <v>4</v>
      </c>
      <c r="W37" s="93">
        <v>3</v>
      </c>
      <c r="X37" s="93">
        <v>3</v>
      </c>
      <c r="Y37" s="169">
        <v>2</v>
      </c>
      <c r="Z37" s="115">
        <v>3</v>
      </c>
      <c r="AA37" s="168">
        <v>2</v>
      </c>
      <c r="AB37" s="114">
        <v>3</v>
      </c>
    </row>
    <row r="38" spans="2:28">
      <c r="B38" s="66">
        <v>44693</v>
      </c>
      <c r="C38" s="74" t="s">
        <v>105</v>
      </c>
      <c r="D38" s="574" t="s">
        <v>80</v>
      </c>
      <c r="E38" s="574" t="s">
        <v>21</v>
      </c>
      <c r="F38" s="221">
        <v>39</v>
      </c>
      <c r="G38" s="95">
        <v>9</v>
      </c>
      <c r="H38" s="96">
        <v>12</v>
      </c>
      <c r="I38" s="96">
        <v>13</v>
      </c>
      <c r="J38" s="97">
        <v>5</v>
      </c>
      <c r="K38" s="161">
        <v>2</v>
      </c>
      <c r="L38" s="154">
        <v>1</v>
      </c>
      <c r="M38" s="96">
        <v>3</v>
      </c>
      <c r="N38" s="164">
        <v>2</v>
      </c>
      <c r="O38" s="150">
        <v>1</v>
      </c>
      <c r="P38" s="118">
        <v>3</v>
      </c>
      <c r="Q38" s="164">
        <v>2</v>
      </c>
      <c r="R38" s="96">
        <v>3</v>
      </c>
      <c r="S38" s="164">
        <v>2</v>
      </c>
      <c r="T38" s="165">
        <v>2</v>
      </c>
      <c r="U38" s="163">
        <v>2</v>
      </c>
      <c r="V38" s="96">
        <v>3</v>
      </c>
      <c r="W38" s="96">
        <v>3</v>
      </c>
      <c r="X38" s="164">
        <v>2</v>
      </c>
      <c r="Y38" s="117">
        <v>3</v>
      </c>
      <c r="Z38" s="163">
        <v>2</v>
      </c>
      <c r="AA38" s="164">
        <v>2</v>
      </c>
      <c r="AB38" s="150">
        <v>1</v>
      </c>
    </row>
    <row r="39" spans="2:28">
      <c r="B39" s="70">
        <v>44707</v>
      </c>
      <c r="C39" s="76" t="s">
        <v>106</v>
      </c>
      <c r="D39" s="81" t="s">
        <v>80</v>
      </c>
      <c r="E39" s="81" t="s">
        <v>21</v>
      </c>
      <c r="F39" s="221">
        <v>42</v>
      </c>
      <c r="G39" s="95">
        <v>10.5</v>
      </c>
      <c r="H39" s="96">
        <v>14</v>
      </c>
      <c r="I39" s="96">
        <v>11.5</v>
      </c>
      <c r="J39" s="97">
        <v>6</v>
      </c>
      <c r="K39" s="178">
        <v>2</v>
      </c>
      <c r="L39" s="174">
        <v>2</v>
      </c>
      <c r="M39" s="174">
        <v>2.5</v>
      </c>
      <c r="N39" s="174">
        <v>2</v>
      </c>
      <c r="O39" s="173">
        <v>2</v>
      </c>
      <c r="P39" s="121">
        <v>3</v>
      </c>
      <c r="Q39" s="99">
        <v>3</v>
      </c>
      <c r="R39" s="99">
        <v>3</v>
      </c>
      <c r="S39" s="99">
        <v>3</v>
      </c>
      <c r="T39" s="173">
        <v>2</v>
      </c>
      <c r="U39" s="172">
        <v>2</v>
      </c>
      <c r="V39" s="99">
        <v>3.5</v>
      </c>
      <c r="W39" s="174">
        <v>2</v>
      </c>
      <c r="X39" s="174">
        <v>2</v>
      </c>
      <c r="Y39" s="173">
        <v>2</v>
      </c>
      <c r="Z39" s="172">
        <v>2</v>
      </c>
      <c r="AA39" s="174">
        <v>2</v>
      </c>
      <c r="AB39" s="173">
        <v>2</v>
      </c>
    </row>
    <row r="40" spans="2:28">
      <c r="B40" s="66">
        <v>44665</v>
      </c>
      <c r="C40" s="74" t="s">
        <v>107</v>
      </c>
      <c r="D40" s="574" t="s">
        <v>80</v>
      </c>
      <c r="E40" s="574" t="s">
        <v>17</v>
      </c>
      <c r="F40" s="81">
        <v>57</v>
      </c>
      <c r="G40" s="95">
        <v>16</v>
      </c>
      <c r="H40" s="96">
        <v>16</v>
      </c>
      <c r="I40" s="96">
        <v>17</v>
      </c>
      <c r="J40" s="97">
        <v>8</v>
      </c>
      <c r="K40" s="89">
        <v>3</v>
      </c>
      <c r="L40" s="90">
        <v>3</v>
      </c>
      <c r="M40" s="90">
        <v>4</v>
      </c>
      <c r="N40" s="90">
        <v>3</v>
      </c>
      <c r="O40" s="111">
        <v>3</v>
      </c>
      <c r="P40" s="112">
        <v>3</v>
      </c>
      <c r="Q40" s="90">
        <v>3</v>
      </c>
      <c r="R40" s="90">
        <v>3</v>
      </c>
      <c r="S40" s="90">
        <v>4</v>
      </c>
      <c r="T40" s="111">
        <v>3</v>
      </c>
      <c r="U40" s="112">
        <v>3</v>
      </c>
      <c r="V40" s="90">
        <v>3</v>
      </c>
      <c r="W40" s="90">
        <v>3</v>
      </c>
      <c r="X40" s="90">
        <v>4</v>
      </c>
      <c r="Y40" s="111">
        <v>4</v>
      </c>
      <c r="Z40" s="170">
        <v>2</v>
      </c>
      <c r="AA40" s="90">
        <v>4</v>
      </c>
      <c r="AB40" s="162">
        <v>2</v>
      </c>
    </row>
    <row r="41" spans="2:28">
      <c r="B41" s="66">
        <v>44651</v>
      </c>
      <c r="C41" s="74" t="s">
        <v>108</v>
      </c>
      <c r="D41" s="574" t="s">
        <v>80</v>
      </c>
      <c r="E41" s="574" t="s">
        <v>17</v>
      </c>
      <c r="F41" s="81">
        <v>45</v>
      </c>
      <c r="G41" s="95">
        <v>12</v>
      </c>
      <c r="H41" s="96">
        <v>14</v>
      </c>
      <c r="I41" s="96">
        <v>13</v>
      </c>
      <c r="J41" s="97">
        <v>6</v>
      </c>
      <c r="K41" s="113">
        <v>3</v>
      </c>
      <c r="L41" s="168">
        <v>2</v>
      </c>
      <c r="M41" s="168">
        <v>2</v>
      </c>
      <c r="N41" s="168">
        <v>2</v>
      </c>
      <c r="O41" s="114">
        <v>3</v>
      </c>
      <c r="P41" s="115">
        <v>3</v>
      </c>
      <c r="Q41" s="93">
        <v>3</v>
      </c>
      <c r="R41" s="93">
        <v>3</v>
      </c>
      <c r="S41" s="93">
        <v>3</v>
      </c>
      <c r="T41" s="179">
        <v>2</v>
      </c>
      <c r="U41" s="115">
        <v>3</v>
      </c>
      <c r="V41" s="93">
        <v>3</v>
      </c>
      <c r="W41" s="168">
        <v>2</v>
      </c>
      <c r="X41" s="93">
        <v>3</v>
      </c>
      <c r="Y41" s="169">
        <v>2</v>
      </c>
      <c r="Z41" s="171">
        <v>2</v>
      </c>
      <c r="AA41" s="168">
        <v>2</v>
      </c>
      <c r="AB41" s="169">
        <v>2</v>
      </c>
    </row>
    <row r="42" spans="2:28">
      <c r="B42" s="66">
        <v>44679</v>
      </c>
      <c r="C42" s="74" t="s">
        <v>109</v>
      </c>
      <c r="D42" s="574" t="s">
        <v>80</v>
      </c>
      <c r="E42" s="574" t="s">
        <v>17</v>
      </c>
      <c r="F42" s="81">
        <v>57</v>
      </c>
      <c r="G42" s="95">
        <v>15.5</v>
      </c>
      <c r="H42" s="96">
        <v>16</v>
      </c>
      <c r="I42" s="96">
        <v>16</v>
      </c>
      <c r="J42" s="97">
        <v>9.5</v>
      </c>
      <c r="K42" s="113">
        <v>3</v>
      </c>
      <c r="L42" s="93">
        <v>3</v>
      </c>
      <c r="M42" s="93">
        <v>3.5</v>
      </c>
      <c r="N42" s="93">
        <v>3</v>
      </c>
      <c r="O42" s="114">
        <v>3</v>
      </c>
      <c r="P42" s="115">
        <v>3</v>
      </c>
      <c r="Q42" s="93">
        <v>3.5</v>
      </c>
      <c r="R42" s="93">
        <v>3.5</v>
      </c>
      <c r="S42" s="93">
        <v>3</v>
      </c>
      <c r="T42" s="117">
        <v>3</v>
      </c>
      <c r="U42" s="118">
        <v>3</v>
      </c>
      <c r="V42" s="96">
        <v>4</v>
      </c>
      <c r="W42" s="96">
        <v>3</v>
      </c>
      <c r="X42" s="96">
        <v>3</v>
      </c>
      <c r="Y42" s="117">
        <v>3</v>
      </c>
      <c r="Z42" s="118">
        <v>3.5</v>
      </c>
      <c r="AA42" s="96">
        <v>3</v>
      </c>
      <c r="AB42" s="117">
        <v>3</v>
      </c>
    </row>
    <row r="43" spans="2:28">
      <c r="B43" s="66">
        <v>44651</v>
      </c>
      <c r="C43" s="74" t="s">
        <v>110</v>
      </c>
      <c r="D43" s="574" t="s">
        <v>80</v>
      </c>
      <c r="E43" s="574" t="s">
        <v>21</v>
      </c>
      <c r="F43" s="81">
        <v>46</v>
      </c>
      <c r="G43" s="95">
        <v>12</v>
      </c>
      <c r="H43" s="96">
        <v>13</v>
      </c>
      <c r="I43" s="96">
        <v>13</v>
      </c>
      <c r="J43" s="97">
        <v>8</v>
      </c>
      <c r="K43" s="116">
        <v>3</v>
      </c>
      <c r="L43" s="164">
        <v>2</v>
      </c>
      <c r="M43" s="164">
        <v>2</v>
      </c>
      <c r="N43" s="164">
        <v>2</v>
      </c>
      <c r="O43" s="117">
        <v>3</v>
      </c>
      <c r="P43" s="118">
        <v>3</v>
      </c>
      <c r="Q43" s="164">
        <v>2</v>
      </c>
      <c r="R43" s="96">
        <v>3</v>
      </c>
      <c r="S43" s="96">
        <v>3</v>
      </c>
      <c r="T43" s="165">
        <v>2</v>
      </c>
      <c r="U43" s="163">
        <v>2</v>
      </c>
      <c r="V43" s="96">
        <v>3</v>
      </c>
      <c r="W43" s="96">
        <v>3</v>
      </c>
      <c r="X43" s="164">
        <v>2</v>
      </c>
      <c r="Y43" s="117">
        <v>3</v>
      </c>
      <c r="Z43" s="163">
        <v>2</v>
      </c>
      <c r="AA43" s="96">
        <v>3</v>
      </c>
      <c r="AB43" s="117">
        <v>3</v>
      </c>
    </row>
    <row r="44" spans="2:28">
      <c r="B44" s="66">
        <v>44693</v>
      </c>
      <c r="C44" s="74" t="s">
        <v>111</v>
      </c>
      <c r="D44" s="574" t="s">
        <v>80</v>
      </c>
      <c r="E44" s="574" t="s">
        <v>17</v>
      </c>
      <c r="F44" s="81">
        <v>53</v>
      </c>
      <c r="G44" s="95">
        <v>14</v>
      </c>
      <c r="H44" s="96">
        <v>15</v>
      </c>
      <c r="I44" s="96">
        <v>16</v>
      </c>
      <c r="J44" s="97">
        <v>8</v>
      </c>
      <c r="K44" s="116">
        <v>3</v>
      </c>
      <c r="L44" s="96">
        <v>3</v>
      </c>
      <c r="M44" s="96">
        <v>3</v>
      </c>
      <c r="N44" s="164">
        <v>2</v>
      </c>
      <c r="O44" s="117">
        <v>3</v>
      </c>
      <c r="P44" s="118">
        <v>3</v>
      </c>
      <c r="Q44" s="96">
        <v>3</v>
      </c>
      <c r="R44" s="96">
        <v>3</v>
      </c>
      <c r="S44" s="96">
        <v>3</v>
      </c>
      <c r="T44" s="117">
        <v>3</v>
      </c>
      <c r="U44" s="118">
        <v>3</v>
      </c>
      <c r="V44" s="96">
        <v>4</v>
      </c>
      <c r="W44" s="96">
        <v>3</v>
      </c>
      <c r="X44" s="96">
        <v>3</v>
      </c>
      <c r="Y44" s="117">
        <v>3</v>
      </c>
      <c r="Z44" s="118">
        <v>3</v>
      </c>
      <c r="AA44" s="96">
        <v>3</v>
      </c>
      <c r="AB44" s="165">
        <v>2</v>
      </c>
    </row>
    <row r="45" spans="2:28">
      <c r="B45" s="66">
        <v>44651</v>
      </c>
      <c r="C45" s="74" t="s">
        <v>112</v>
      </c>
      <c r="D45" s="574" t="s">
        <v>80</v>
      </c>
      <c r="E45" s="574" t="s">
        <v>17</v>
      </c>
      <c r="F45" s="81">
        <v>51</v>
      </c>
      <c r="G45" s="95">
        <v>16</v>
      </c>
      <c r="H45" s="96">
        <v>15</v>
      </c>
      <c r="I45" s="96">
        <v>13</v>
      </c>
      <c r="J45" s="97">
        <v>7</v>
      </c>
      <c r="K45" s="116">
        <v>3</v>
      </c>
      <c r="L45" s="96">
        <v>4</v>
      </c>
      <c r="M45" s="96">
        <v>3</v>
      </c>
      <c r="N45" s="96">
        <v>3</v>
      </c>
      <c r="O45" s="117">
        <v>3</v>
      </c>
      <c r="P45" s="118">
        <v>3</v>
      </c>
      <c r="Q45" s="96">
        <v>3</v>
      </c>
      <c r="R45" s="96">
        <v>3</v>
      </c>
      <c r="S45" s="96">
        <v>3</v>
      </c>
      <c r="T45" s="117">
        <v>3</v>
      </c>
      <c r="U45" s="118">
        <v>3</v>
      </c>
      <c r="V45" s="96">
        <v>4</v>
      </c>
      <c r="W45" s="164">
        <v>2</v>
      </c>
      <c r="X45" s="164">
        <v>2</v>
      </c>
      <c r="Y45" s="165">
        <v>2</v>
      </c>
      <c r="Z45" s="163">
        <v>2</v>
      </c>
      <c r="AA45" s="164">
        <v>2</v>
      </c>
      <c r="AB45" s="117">
        <v>3</v>
      </c>
    </row>
    <row r="46" spans="2:28">
      <c r="B46" s="66">
        <v>44693</v>
      </c>
      <c r="C46" s="74" t="s">
        <v>113</v>
      </c>
      <c r="D46" s="574" t="s">
        <v>80</v>
      </c>
      <c r="E46" s="574" t="s">
        <v>17</v>
      </c>
      <c r="F46" s="221">
        <v>33</v>
      </c>
      <c r="G46" s="95">
        <v>10</v>
      </c>
      <c r="H46" s="96">
        <v>12</v>
      </c>
      <c r="I46" s="96">
        <v>6</v>
      </c>
      <c r="J46" s="97">
        <v>5</v>
      </c>
      <c r="K46" s="178">
        <v>2</v>
      </c>
      <c r="L46" s="174">
        <v>2</v>
      </c>
      <c r="M46" s="174">
        <v>2</v>
      </c>
      <c r="N46" s="174">
        <v>2</v>
      </c>
      <c r="O46" s="173">
        <v>2</v>
      </c>
      <c r="P46" s="121">
        <v>3</v>
      </c>
      <c r="Q46" s="99">
        <v>3</v>
      </c>
      <c r="R46" s="174">
        <v>2</v>
      </c>
      <c r="S46" s="174">
        <v>2</v>
      </c>
      <c r="T46" s="173">
        <v>2</v>
      </c>
      <c r="U46" s="172">
        <v>2</v>
      </c>
      <c r="V46" s="155">
        <v>1</v>
      </c>
      <c r="W46" s="155">
        <v>1</v>
      </c>
      <c r="X46" s="135" t="s">
        <v>114</v>
      </c>
      <c r="Y46" s="173">
        <v>2</v>
      </c>
      <c r="Z46" s="172">
        <v>2</v>
      </c>
      <c r="AA46" s="174">
        <v>2</v>
      </c>
      <c r="AB46" s="156">
        <v>1</v>
      </c>
    </row>
    <row r="47" spans="2:28">
      <c r="B47" s="66">
        <v>44665</v>
      </c>
      <c r="C47" s="74" t="s">
        <v>115</v>
      </c>
      <c r="D47" s="574" t="s">
        <v>80</v>
      </c>
      <c r="E47" s="574" t="s">
        <v>17</v>
      </c>
      <c r="F47" s="81">
        <v>54</v>
      </c>
      <c r="G47" s="95">
        <v>15.5</v>
      </c>
      <c r="H47" s="96">
        <v>16</v>
      </c>
      <c r="I47" s="96">
        <v>16</v>
      </c>
      <c r="J47" s="97">
        <v>6.5</v>
      </c>
      <c r="K47" s="89">
        <v>3</v>
      </c>
      <c r="L47" s="90">
        <v>3</v>
      </c>
      <c r="M47" s="90">
        <v>3.5</v>
      </c>
      <c r="N47" s="90">
        <v>3</v>
      </c>
      <c r="O47" s="111">
        <v>3</v>
      </c>
      <c r="P47" s="112">
        <v>3</v>
      </c>
      <c r="Q47" s="90">
        <v>3.5</v>
      </c>
      <c r="R47" s="90">
        <v>3.5</v>
      </c>
      <c r="S47" s="90">
        <v>3</v>
      </c>
      <c r="T47" s="111">
        <v>3</v>
      </c>
      <c r="U47" s="112">
        <v>3</v>
      </c>
      <c r="V47" s="90">
        <v>4</v>
      </c>
      <c r="W47" s="90">
        <v>3</v>
      </c>
      <c r="X47" s="90">
        <v>3</v>
      </c>
      <c r="Y47" s="111">
        <v>3</v>
      </c>
      <c r="Z47" s="170">
        <v>2.5</v>
      </c>
      <c r="AA47" s="160">
        <v>2</v>
      </c>
      <c r="AB47" s="162">
        <v>2</v>
      </c>
    </row>
    <row r="48" spans="2:28">
      <c r="B48" s="66">
        <v>44651</v>
      </c>
      <c r="C48" s="74" t="s">
        <v>116</v>
      </c>
      <c r="D48" s="574" t="s">
        <v>80</v>
      </c>
      <c r="E48" s="574" t="s">
        <v>17</v>
      </c>
      <c r="F48" s="81">
        <v>50</v>
      </c>
      <c r="G48" s="95">
        <v>12</v>
      </c>
      <c r="H48" s="96">
        <v>14</v>
      </c>
      <c r="I48" s="96">
        <v>16</v>
      </c>
      <c r="J48" s="97">
        <v>8</v>
      </c>
      <c r="K48" s="113">
        <v>3</v>
      </c>
      <c r="L48" s="93">
        <v>3</v>
      </c>
      <c r="M48" s="93">
        <v>3</v>
      </c>
      <c r="N48" s="168">
        <v>2</v>
      </c>
      <c r="O48" s="153">
        <v>1</v>
      </c>
      <c r="P48" s="115">
        <v>3</v>
      </c>
      <c r="Q48" s="93">
        <v>3</v>
      </c>
      <c r="R48" s="93">
        <v>3</v>
      </c>
      <c r="S48" s="93">
        <v>3</v>
      </c>
      <c r="T48" s="169">
        <v>2</v>
      </c>
      <c r="U48" s="115">
        <v>3</v>
      </c>
      <c r="V48" s="93">
        <v>4</v>
      </c>
      <c r="W48" s="93">
        <v>3</v>
      </c>
      <c r="X48" s="93">
        <v>3</v>
      </c>
      <c r="Y48" s="114">
        <v>3</v>
      </c>
      <c r="Z48" s="115">
        <v>3</v>
      </c>
      <c r="AA48" s="93">
        <v>3</v>
      </c>
      <c r="AB48" s="169">
        <v>2</v>
      </c>
    </row>
    <row r="49" spans="2:28">
      <c r="B49" s="66">
        <v>44693</v>
      </c>
      <c r="C49" s="74" t="s">
        <v>117</v>
      </c>
      <c r="D49" s="574" t="s">
        <v>118</v>
      </c>
      <c r="E49" s="574" t="s">
        <v>21</v>
      </c>
      <c r="F49" s="81">
        <v>51</v>
      </c>
      <c r="G49" s="95">
        <v>14</v>
      </c>
      <c r="H49" s="96">
        <v>12</v>
      </c>
      <c r="I49" s="96">
        <v>16</v>
      </c>
      <c r="J49" s="97">
        <v>9</v>
      </c>
      <c r="K49" s="116">
        <v>3</v>
      </c>
      <c r="L49" s="96">
        <v>3</v>
      </c>
      <c r="M49" s="96">
        <v>3</v>
      </c>
      <c r="N49" s="96">
        <v>3</v>
      </c>
      <c r="O49" s="165">
        <v>2</v>
      </c>
      <c r="P49" s="118">
        <v>3</v>
      </c>
      <c r="Q49" s="164">
        <v>2</v>
      </c>
      <c r="R49" s="164">
        <v>2</v>
      </c>
      <c r="S49" s="164">
        <v>2</v>
      </c>
      <c r="T49" s="117">
        <v>3</v>
      </c>
      <c r="U49" s="118">
        <v>3</v>
      </c>
      <c r="V49" s="96">
        <v>4</v>
      </c>
      <c r="W49" s="96">
        <v>3</v>
      </c>
      <c r="X49" s="164">
        <v>2</v>
      </c>
      <c r="Y49" s="117">
        <v>4</v>
      </c>
      <c r="Z49" s="118">
        <v>3</v>
      </c>
      <c r="AA49" s="96">
        <v>3</v>
      </c>
      <c r="AB49" s="117">
        <v>3</v>
      </c>
    </row>
    <row r="50" spans="2:28">
      <c r="B50" s="66">
        <v>44679</v>
      </c>
      <c r="C50" s="74" t="s">
        <v>119</v>
      </c>
      <c r="D50" s="574" t="s">
        <v>80</v>
      </c>
      <c r="E50" s="574" t="s">
        <v>17</v>
      </c>
      <c r="F50" s="81">
        <v>44</v>
      </c>
      <c r="G50" s="95">
        <v>12</v>
      </c>
      <c r="H50" s="96">
        <v>12</v>
      </c>
      <c r="I50" s="96">
        <v>14</v>
      </c>
      <c r="J50" s="97">
        <v>6</v>
      </c>
      <c r="K50" s="161">
        <v>2</v>
      </c>
      <c r="L50" s="96">
        <v>3</v>
      </c>
      <c r="M50" s="96">
        <v>3</v>
      </c>
      <c r="N50" s="164">
        <v>2</v>
      </c>
      <c r="O50" s="165">
        <v>2</v>
      </c>
      <c r="P50" s="118">
        <v>3</v>
      </c>
      <c r="Q50" s="164">
        <v>2</v>
      </c>
      <c r="R50" s="96">
        <v>3</v>
      </c>
      <c r="S50" s="164">
        <v>2</v>
      </c>
      <c r="T50" s="165">
        <v>2</v>
      </c>
      <c r="U50" s="163">
        <v>2</v>
      </c>
      <c r="V50" s="96">
        <v>4</v>
      </c>
      <c r="W50" s="96">
        <v>3</v>
      </c>
      <c r="X50" s="164">
        <v>2</v>
      </c>
      <c r="Y50" s="117">
        <v>3</v>
      </c>
      <c r="Z50" s="118">
        <v>3</v>
      </c>
      <c r="AA50" s="96">
        <v>3</v>
      </c>
      <c r="AB50" s="123" t="s">
        <v>114</v>
      </c>
    </row>
    <row r="51" spans="2:28">
      <c r="B51" s="66">
        <v>44637</v>
      </c>
      <c r="C51" s="74" t="s">
        <v>120</v>
      </c>
      <c r="D51" s="574" t="s">
        <v>80</v>
      </c>
      <c r="E51" s="574" t="s">
        <v>17</v>
      </c>
      <c r="F51" s="81">
        <v>51</v>
      </c>
      <c r="G51" s="95">
        <v>13</v>
      </c>
      <c r="H51" s="96">
        <v>14</v>
      </c>
      <c r="I51" s="96">
        <v>17</v>
      </c>
      <c r="J51" s="97">
        <v>7</v>
      </c>
      <c r="K51" s="116">
        <v>3</v>
      </c>
      <c r="L51" s="164">
        <v>2</v>
      </c>
      <c r="M51" s="96">
        <v>3</v>
      </c>
      <c r="N51" s="164">
        <v>2</v>
      </c>
      <c r="O51" s="117">
        <v>3</v>
      </c>
      <c r="P51" s="118">
        <v>3</v>
      </c>
      <c r="Q51" s="96">
        <v>3</v>
      </c>
      <c r="R51" s="96">
        <v>3</v>
      </c>
      <c r="S51" s="164">
        <v>2</v>
      </c>
      <c r="T51" s="117">
        <v>3</v>
      </c>
      <c r="U51" s="118">
        <v>3</v>
      </c>
      <c r="V51" s="96">
        <v>4</v>
      </c>
      <c r="W51" s="96">
        <v>3</v>
      </c>
      <c r="X51" s="96">
        <v>3</v>
      </c>
      <c r="Y51" s="117">
        <v>4</v>
      </c>
      <c r="Z51" s="118">
        <v>3</v>
      </c>
      <c r="AA51" s="96">
        <v>3</v>
      </c>
      <c r="AB51" s="150">
        <v>1</v>
      </c>
    </row>
    <row r="52" spans="2:28">
      <c r="B52" s="66">
        <v>44651</v>
      </c>
      <c r="C52" s="74" t="s">
        <v>121</v>
      </c>
      <c r="D52" s="574" t="s">
        <v>80</v>
      </c>
      <c r="E52" s="574" t="s">
        <v>17</v>
      </c>
      <c r="F52" s="81">
        <v>53</v>
      </c>
      <c r="G52" s="95">
        <v>15</v>
      </c>
      <c r="H52" s="96">
        <v>14.5</v>
      </c>
      <c r="I52" s="96">
        <v>14.5</v>
      </c>
      <c r="J52" s="97">
        <v>9</v>
      </c>
      <c r="K52" s="119">
        <v>3</v>
      </c>
      <c r="L52" s="99">
        <v>3</v>
      </c>
      <c r="M52" s="99">
        <v>3</v>
      </c>
      <c r="N52" s="99">
        <v>3</v>
      </c>
      <c r="O52" s="120">
        <v>3</v>
      </c>
      <c r="P52" s="121">
        <v>3</v>
      </c>
      <c r="Q52" s="99">
        <v>3</v>
      </c>
      <c r="R52" s="99">
        <v>3</v>
      </c>
      <c r="S52" s="99">
        <v>3</v>
      </c>
      <c r="T52" s="173">
        <v>2.5</v>
      </c>
      <c r="U52" s="172">
        <v>2.5</v>
      </c>
      <c r="V52" s="174">
        <v>2.5</v>
      </c>
      <c r="W52" s="99">
        <v>3.5</v>
      </c>
      <c r="X52" s="99">
        <v>3</v>
      </c>
      <c r="Y52" s="120">
        <v>3</v>
      </c>
      <c r="Z52" s="121">
        <v>3</v>
      </c>
      <c r="AA52" s="99">
        <v>3</v>
      </c>
      <c r="AB52" s="120">
        <v>3</v>
      </c>
    </row>
    <row r="53" spans="2:28">
      <c r="B53" s="66">
        <v>44665</v>
      </c>
      <c r="C53" s="74" t="s">
        <v>122</v>
      </c>
      <c r="D53" s="574" t="s">
        <v>80</v>
      </c>
      <c r="E53" s="574" t="s">
        <v>17</v>
      </c>
      <c r="F53" s="81">
        <v>51</v>
      </c>
      <c r="G53" s="95">
        <v>15</v>
      </c>
      <c r="H53" s="96">
        <v>14.5</v>
      </c>
      <c r="I53" s="96">
        <v>13.5</v>
      </c>
      <c r="J53" s="97">
        <v>8</v>
      </c>
      <c r="K53" s="89">
        <v>3</v>
      </c>
      <c r="L53" s="90">
        <v>3</v>
      </c>
      <c r="M53" s="90">
        <v>4</v>
      </c>
      <c r="N53" s="160">
        <v>2</v>
      </c>
      <c r="O53" s="111">
        <v>3</v>
      </c>
      <c r="P53" s="112">
        <v>3</v>
      </c>
      <c r="Q53" s="90">
        <v>3</v>
      </c>
      <c r="R53" s="90">
        <v>3</v>
      </c>
      <c r="S53" s="90">
        <v>3</v>
      </c>
      <c r="T53" s="162">
        <v>2.5</v>
      </c>
      <c r="U53" s="112">
        <v>3</v>
      </c>
      <c r="V53" s="90">
        <v>3</v>
      </c>
      <c r="W53" s="90">
        <v>3</v>
      </c>
      <c r="X53" s="160">
        <v>2</v>
      </c>
      <c r="Y53" s="162">
        <v>2.5</v>
      </c>
      <c r="Z53" s="170">
        <v>2.5</v>
      </c>
      <c r="AA53" s="90">
        <v>3</v>
      </c>
      <c r="AB53" s="162">
        <v>2.5</v>
      </c>
    </row>
    <row r="54" spans="2:28">
      <c r="B54" s="66">
        <v>44651</v>
      </c>
      <c r="C54" s="74" t="s">
        <v>123</v>
      </c>
      <c r="D54" s="574" t="s">
        <v>80</v>
      </c>
      <c r="E54" s="574" t="s">
        <v>17</v>
      </c>
      <c r="F54" s="81">
        <v>53</v>
      </c>
      <c r="G54" s="95">
        <v>15.5</v>
      </c>
      <c r="H54" s="96">
        <v>15</v>
      </c>
      <c r="I54" s="96">
        <v>15.5</v>
      </c>
      <c r="J54" s="97">
        <v>7</v>
      </c>
      <c r="K54" s="131">
        <v>3</v>
      </c>
      <c r="L54" s="132">
        <v>3</v>
      </c>
      <c r="M54" s="132">
        <v>3.5</v>
      </c>
      <c r="N54" s="132">
        <v>3</v>
      </c>
      <c r="O54" s="133">
        <v>3</v>
      </c>
      <c r="P54" s="134">
        <v>3</v>
      </c>
      <c r="Q54" s="132">
        <v>3</v>
      </c>
      <c r="R54" s="132">
        <v>3</v>
      </c>
      <c r="S54" s="132">
        <v>3</v>
      </c>
      <c r="T54" s="133">
        <v>3</v>
      </c>
      <c r="U54" s="134">
        <v>3</v>
      </c>
      <c r="V54" s="132">
        <v>3.5</v>
      </c>
      <c r="W54" s="181">
        <v>2.5</v>
      </c>
      <c r="X54" s="132">
        <v>3.5</v>
      </c>
      <c r="Y54" s="133">
        <v>3</v>
      </c>
      <c r="Z54" s="182">
        <v>2</v>
      </c>
      <c r="AA54" s="132">
        <v>3</v>
      </c>
      <c r="AB54" s="180">
        <v>2</v>
      </c>
    </row>
    <row r="55" spans="2:28">
      <c r="B55" s="66">
        <v>44665</v>
      </c>
      <c r="C55" s="74" t="s">
        <v>124</v>
      </c>
      <c r="D55" s="574" t="s">
        <v>80</v>
      </c>
      <c r="E55" s="574" t="s">
        <v>21</v>
      </c>
      <c r="F55" s="81">
        <v>50</v>
      </c>
      <c r="G55" s="95">
        <v>14</v>
      </c>
      <c r="H55" s="96">
        <v>15</v>
      </c>
      <c r="I55" s="96">
        <v>14.5</v>
      </c>
      <c r="J55" s="97">
        <v>6.5</v>
      </c>
      <c r="K55" s="89">
        <v>3</v>
      </c>
      <c r="L55" s="90">
        <v>3</v>
      </c>
      <c r="M55" s="160">
        <v>2</v>
      </c>
      <c r="N55" s="90">
        <v>3</v>
      </c>
      <c r="O55" s="111">
        <v>3</v>
      </c>
      <c r="P55" s="112">
        <v>3</v>
      </c>
      <c r="Q55" s="90">
        <v>3</v>
      </c>
      <c r="R55" s="90">
        <v>3</v>
      </c>
      <c r="S55" s="90">
        <v>3</v>
      </c>
      <c r="T55" s="111">
        <v>3</v>
      </c>
      <c r="U55" s="112">
        <v>3</v>
      </c>
      <c r="V55" s="90">
        <v>3</v>
      </c>
      <c r="W55" s="90">
        <v>3</v>
      </c>
      <c r="X55" s="160">
        <v>2.5</v>
      </c>
      <c r="Y55" s="111">
        <v>3</v>
      </c>
      <c r="Z55" s="170">
        <v>2</v>
      </c>
      <c r="AA55" s="160">
        <v>2</v>
      </c>
      <c r="AB55" s="162">
        <v>2.5</v>
      </c>
    </row>
    <row r="56" spans="2:28">
      <c r="B56" s="66">
        <v>44651</v>
      </c>
      <c r="C56" s="74" t="s">
        <v>125</v>
      </c>
      <c r="D56" s="574" t="s">
        <v>80</v>
      </c>
      <c r="E56" s="574" t="s">
        <v>17</v>
      </c>
      <c r="F56" s="81">
        <v>49</v>
      </c>
      <c r="G56" s="95">
        <v>15</v>
      </c>
      <c r="H56" s="96">
        <v>12</v>
      </c>
      <c r="I56" s="96">
        <v>14</v>
      </c>
      <c r="J56" s="97">
        <v>8</v>
      </c>
      <c r="K56" s="184">
        <v>2</v>
      </c>
      <c r="L56" s="132">
        <v>3</v>
      </c>
      <c r="M56" s="132">
        <v>4</v>
      </c>
      <c r="N56" s="132">
        <v>3</v>
      </c>
      <c r="O56" s="133">
        <v>3</v>
      </c>
      <c r="P56" s="134">
        <v>3</v>
      </c>
      <c r="Q56" s="181">
        <v>2</v>
      </c>
      <c r="R56" s="132">
        <v>3</v>
      </c>
      <c r="S56" s="181">
        <v>2</v>
      </c>
      <c r="T56" s="180">
        <v>2</v>
      </c>
      <c r="U56" s="182">
        <v>2</v>
      </c>
      <c r="V56" s="132">
        <v>4</v>
      </c>
      <c r="W56" s="132">
        <v>3</v>
      </c>
      <c r="X56" s="181">
        <v>2</v>
      </c>
      <c r="Y56" s="133">
        <v>3</v>
      </c>
      <c r="Z56" s="134">
        <v>3</v>
      </c>
      <c r="AA56" s="132">
        <v>3</v>
      </c>
      <c r="AB56" s="180">
        <v>2</v>
      </c>
    </row>
    <row r="57" spans="2:28">
      <c r="B57" s="66">
        <v>44665</v>
      </c>
      <c r="C57" s="74" t="s">
        <v>126</v>
      </c>
      <c r="D57" s="574" t="s">
        <v>80</v>
      </c>
      <c r="E57" s="574" t="s">
        <v>17</v>
      </c>
      <c r="F57" s="81">
        <v>46</v>
      </c>
      <c r="G57" s="95">
        <v>12</v>
      </c>
      <c r="H57" s="96">
        <v>15</v>
      </c>
      <c r="I57" s="96">
        <v>11</v>
      </c>
      <c r="J57" s="97">
        <v>8</v>
      </c>
      <c r="K57" s="183">
        <v>2</v>
      </c>
      <c r="L57" s="175">
        <v>2</v>
      </c>
      <c r="M57" s="128">
        <v>3</v>
      </c>
      <c r="N57" s="175">
        <v>2</v>
      </c>
      <c r="O57" s="129">
        <v>3</v>
      </c>
      <c r="P57" s="130">
        <v>3</v>
      </c>
      <c r="Q57" s="128">
        <v>3</v>
      </c>
      <c r="R57" s="128">
        <v>4</v>
      </c>
      <c r="S57" s="175">
        <v>2</v>
      </c>
      <c r="T57" s="129">
        <v>3</v>
      </c>
      <c r="U57" s="177">
        <v>2</v>
      </c>
      <c r="V57" s="128">
        <v>3</v>
      </c>
      <c r="W57" s="175">
        <v>2</v>
      </c>
      <c r="X57" s="175">
        <v>2</v>
      </c>
      <c r="Y57" s="176">
        <v>2</v>
      </c>
      <c r="Z57" s="130">
        <v>3</v>
      </c>
      <c r="AA57" s="128">
        <v>3</v>
      </c>
      <c r="AB57" s="176">
        <v>2</v>
      </c>
    </row>
    <row r="58" spans="2:28">
      <c r="B58" s="66">
        <v>44665</v>
      </c>
      <c r="C58" s="74" t="s">
        <v>127</v>
      </c>
      <c r="D58" s="574" t="s">
        <v>80</v>
      </c>
      <c r="E58" s="574" t="s">
        <v>17</v>
      </c>
      <c r="F58" s="81">
        <v>51</v>
      </c>
      <c r="G58" s="95">
        <v>12</v>
      </c>
      <c r="H58" s="96">
        <v>15</v>
      </c>
      <c r="I58" s="96">
        <v>16</v>
      </c>
      <c r="J58" s="97">
        <v>8</v>
      </c>
      <c r="K58" s="89">
        <v>3</v>
      </c>
      <c r="L58" s="160">
        <v>2</v>
      </c>
      <c r="M58" s="90">
        <v>3</v>
      </c>
      <c r="N58" s="160">
        <v>2</v>
      </c>
      <c r="O58" s="162">
        <v>2</v>
      </c>
      <c r="P58" s="112">
        <v>3</v>
      </c>
      <c r="Q58" s="90">
        <v>3</v>
      </c>
      <c r="R58" s="90">
        <v>3</v>
      </c>
      <c r="S58" s="90">
        <v>3</v>
      </c>
      <c r="T58" s="111">
        <v>3</v>
      </c>
      <c r="U58" s="112">
        <v>3</v>
      </c>
      <c r="V58" s="90">
        <v>4</v>
      </c>
      <c r="W58" s="90">
        <v>3</v>
      </c>
      <c r="X58" s="90">
        <v>3</v>
      </c>
      <c r="Y58" s="111">
        <v>3</v>
      </c>
      <c r="Z58" s="170">
        <v>2</v>
      </c>
      <c r="AA58" s="90">
        <v>3</v>
      </c>
      <c r="AB58" s="111">
        <v>3</v>
      </c>
    </row>
    <row r="59" spans="2:28">
      <c r="B59" s="70">
        <v>44651</v>
      </c>
      <c r="C59" s="76" t="s">
        <v>128</v>
      </c>
      <c r="D59" s="81" t="s">
        <v>80</v>
      </c>
      <c r="E59" s="81" t="s">
        <v>17</v>
      </c>
      <c r="F59" s="221">
        <v>41</v>
      </c>
      <c r="G59" s="95">
        <v>9</v>
      </c>
      <c r="H59" s="96">
        <v>14</v>
      </c>
      <c r="I59" s="96">
        <v>11</v>
      </c>
      <c r="J59" s="97">
        <v>7</v>
      </c>
      <c r="K59" s="113">
        <v>3</v>
      </c>
      <c r="L59" s="152">
        <v>1</v>
      </c>
      <c r="M59" s="168">
        <v>2</v>
      </c>
      <c r="N59" s="168">
        <v>2</v>
      </c>
      <c r="O59" s="153">
        <v>1</v>
      </c>
      <c r="P59" s="115">
        <v>3</v>
      </c>
      <c r="Q59" s="93">
        <v>3</v>
      </c>
      <c r="R59" s="93">
        <v>3</v>
      </c>
      <c r="S59" s="93">
        <v>3</v>
      </c>
      <c r="T59" s="169">
        <v>2</v>
      </c>
      <c r="U59" s="171">
        <v>2</v>
      </c>
      <c r="V59" s="93">
        <v>3</v>
      </c>
      <c r="W59" s="168">
        <v>2</v>
      </c>
      <c r="X59" s="168">
        <v>2</v>
      </c>
      <c r="Y59" s="169">
        <v>2</v>
      </c>
      <c r="Z59" s="171">
        <v>2</v>
      </c>
      <c r="AA59" s="93">
        <v>3</v>
      </c>
      <c r="AB59" s="169">
        <v>2</v>
      </c>
    </row>
    <row r="60" spans="2:28">
      <c r="B60" s="66">
        <v>44679</v>
      </c>
      <c r="C60" s="74" t="s">
        <v>129</v>
      </c>
      <c r="D60" s="574" t="s">
        <v>80</v>
      </c>
      <c r="E60" s="574" t="s">
        <v>17</v>
      </c>
      <c r="F60" s="221">
        <v>38</v>
      </c>
      <c r="G60" s="95">
        <v>10</v>
      </c>
      <c r="H60" s="96">
        <v>11</v>
      </c>
      <c r="I60" s="96">
        <v>12</v>
      </c>
      <c r="J60" s="97">
        <v>5</v>
      </c>
      <c r="K60" s="161">
        <v>2</v>
      </c>
      <c r="L60" s="164">
        <v>2</v>
      </c>
      <c r="M60" s="164">
        <v>2</v>
      </c>
      <c r="N60" s="164">
        <v>2</v>
      </c>
      <c r="O60" s="165">
        <v>2</v>
      </c>
      <c r="P60" s="118">
        <v>3</v>
      </c>
      <c r="Q60" s="164">
        <v>2</v>
      </c>
      <c r="R60" s="164">
        <v>2</v>
      </c>
      <c r="S60" s="164">
        <v>2</v>
      </c>
      <c r="T60" s="165">
        <v>2</v>
      </c>
      <c r="U60" s="163">
        <v>2</v>
      </c>
      <c r="V60" s="96">
        <v>4</v>
      </c>
      <c r="W60" s="164">
        <v>2</v>
      </c>
      <c r="X60" s="164">
        <v>2</v>
      </c>
      <c r="Y60" s="165">
        <v>2</v>
      </c>
      <c r="Z60" s="163">
        <v>2</v>
      </c>
      <c r="AA60" s="164">
        <v>2</v>
      </c>
      <c r="AB60" s="150">
        <v>1</v>
      </c>
    </row>
    <row r="61" spans="2:28">
      <c r="B61" s="66">
        <v>44651</v>
      </c>
      <c r="C61" s="74" t="s">
        <v>130</v>
      </c>
      <c r="D61" s="574" t="s">
        <v>80</v>
      </c>
      <c r="E61" s="574" t="s">
        <v>17</v>
      </c>
      <c r="F61" s="81">
        <v>55</v>
      </c>
      <c r="G61" s="95">
        <v>15</v>
      </c>
      <c r="H61" s="96">
        <v>15</v>
      </c>
      <c r="I61" s="96">
        <v>16</v>
      </c>
      <c r="J61" s="97">
        <v>8.5</v>
      </c>
      <c r="K61" s="116">
        <v>3</v>
      </c>
      <c r="L61" s="96">
        <v>3</v>
      </c>
      <c r="M61" s="96">
        <v>3</v>
      </c>
      <c r="N61" s="96">
        <v>3</v>
      </c>
      <c r="O61" s="117">
        <v>3</v>
      </c>
      <c r="P61" s="118">
        <v>3</v>
      </c>
      <c r="Q61" s="96">
        <v>3</v>
      </c>
      <c r="R61" s="96">
        <v>3</v>
      </c>
      <c r="S61" s="96">
        <v>3</v>
      </c>
      <c r="T61" s="117">
        <v>3</v>
      </c>
      <c r="U61" s="118">
        <v>3</v>
      </c>
      <c r="V61" s="96">
        <v>4</v>
      </c>
      <c r="W61" s="96">
        <v>3</v>
      </c>
      <c r="X61" s="96">
        <v>3</v>
      </c>
      <c r="Y61" s="117">
        <v>3</v>
      </c>
      <c r="Z61" s="163">
        <v>2.5</v>
      </c>
      <c r="AA61" s="96">
        <v>3</v>
      </c>
      <c r="AB61" s="117">
        <v>3</v>
      </c>
    </row>
    <row r="62" spans="2:28">
      <c r="B62" s="66">
        <v>44651</v>
      </c>
      <c r="C62" s="74" t="s">
        <v>131</v>
      </c>
      <c r="D62" s="574" t="s">
        <v>80</v>
      </c>
      <c r="E62" s="574" t="s">
        <v>17</v>
      </c>
      <c r="F62" s="221">
        <v>43</v>
      </c>
      <c r="G62" s="95">
        <v>14</v>
      </c>
      <c r="H62" s="96">
        <v>13</v>
      </c>
      <c r="I62" s="96">
        <v>9</v>
      </c>
      <c r="J62" s="97">
        <v>7</v>
      </c>
      <c r="K62" s="119">
        <v>3</v>
      </c>
      <c r="L62" s="99">
        <v>3</v>
      </c>
      <c r="M62" s="99">
        <v>3</v>
      </c>
      <c r="N62" s="174">
        <v>2</v>
      </c>
      <c r="O62" s="120">
        <v>3</v>
      </c>
      <c r="P62" s="121">
        <v>3</v>
      </c>
      <c r="Q62" s="99">
        <v>3</v>
      </c>
      <c r="R62" s="174">
        <v>2</v>
      </c>
      <c r="S62" s="99">
        <v>3</v>
      </c>
      <c r="T62" s="173">
        <v>2</v>
      </c>
      <c r="U62" s="172">
        <v>2</v>
      </c>
      <c r="V62" s="155">
        <v>1</v>
      </c>
      <c r="W62" s="155">
        <v>1</v>
      </c>
      <c r="X62" s="174">
        <v>2</v>
      </c>
      <c r="Y62" s="120">
        <v>3</v>
      </c>
      <c r="Z62" s="172">
        <v>2</v>
      </c>
      <c r="AA62" s="99">
        <v>3</v>
      </c>
      <c r="AB62" s="173">
        <v>2</v>
      </c>
    </row>
    <row r="63" spans="2:28">
      <c r="B63" s="66">
        <v>44665</v>
      </c>
      <c r="C63" s="74" t="s">
        <v>132</v>
      </c>
      <c r="D63" s="574" t="s">
        <v>80</v>
      </c>
      <c r="E63" s="574" t="s">
        <v>17</v>
      </c>
      <c r="F63" s="81">
        <v>48</v>
      </c>
      <c r="G63" s="95">
        <v>12</v>
      </c>
      <c r="H63" s="96">
        <v>13</v>
      </c>
      <c r="I63" s="96">
        <v>15</v>
      </c>
      <c r="J63" s="97">
        <v>8</v>
      </c>
      <c r="K63" s="183">
        <v>2</v>
      </c>
      <c r="L63" s="175">
        <v>2</v>
      </c>
      <c r="M63" s="128">
        <v>3</v>
      </c>
      <c r="N63" s="128">
        <v>3</v>
      </c>
      <c r="O63" s="176">
        <v>2</v>
      </c>
      <c r="P63" s="130">
        <v>3</v>
      </c>
      <c r="Q63" s="175">
        <v>2</v>
      </c>
      <c r="R63" s="128">
        <v>3</v>
      </c>
      <c r="S63" s="128">
        <v>3</v>
      </c>
      <c r="T63" s="176">
        <v>2</v>
      </c>
      <c r="U63" s="177">
        <v>2</v>
      </c>
      <c r="V63" s="128">
        <v>4</v>
      </c>
      <c r="W63" s="128">
        <v>3</v>
      </c>
      <c r="X63" s="175">
        <v>2</v>
      </c>
      <c r="Y63" s="129">
        <v>4</v>
      </c>
      <c r="Z63" s="177">
        <v>2</v>
      </c>
      <c r="AA63" s="128">
        <v>3</v>
      </c>
      <c r="AB63" s="129">
        <v>3</v>
      </c>
    </row>
    <row r="64" spans="2:28">
      <c r="B64" s="66">
        <v>44665</v>
      </c>
      <c r="C64" s="74" t="s">
        <v>133</v>
      </c>
      <c r="D64" s="574" t="s">
        <v>80</v>
      </c>
      <c r="E64" s="574" t="s">
        <v>17</v>
      </c>
      <c r="F64" s="81">
        <v>47</v>
      </c>
      <c r="G64" s="95">
        <v>11</v>
      </c>
      <c r="H64" s="96">
        <v>13</v>
      </c>
      <c r="I64" s="96">
        <v>14</v>
      </c>
      <c r="J64" s="97">
        <v>9</v>
      </c>
      <c r="K64" s="166">
        <v>2</v>
      </c>
      <c r="L64" s="160">
        <v>2</v>
      </c>
      <c r="M64" s="90">
        <v>3</v>
      </c>
      <c r="N64" s="160">
        <v>2</v>
      </c>
      <c r="O64" s="162">
        <v>2</v>
      </c>
      <c r="P64" s="112">
        <v>3</v>
      </c>
      <c r="Q64" s="160">
        <v>2</v>
      </c>
      <c r="R64" s="90">
        <v>3</v>
      </c>
      <c r="S64" s="160">
        <v>2</v>
      </c>
      <c r="T64" s="111">
        <v>3</v>
      </c>
      <c r="U64" s="112">
        <v>3</v>
      </c>
      <c r="V64" s="90">
        <v>3</v>
      </c>
      <c r="W64" s="90">
        <v>3</v>
      </c>
      <c r="X64" s="90">
        <v>3</v>
      </c>
      <c r="Y64" s="162">
        <v>2</v>
      </c>
      <c r="Z64" s="112">
        <v>3</v>
      </c>
      <c r="AA64" s="90">
        <v>4</v>
      </c>
      <c r="AB64" s="162">
        <v>2</v>
      </c>
    </row>
    <row r="65" spans="2:28">
      <c r="B65" s="66">
        <v>44693</v>
      </c>
      <c r="C65" s="74" t="s">
        <v>134</v>
      </c>
      <c r="D65" s="574" t="s">
        <v>80</v>
      </c>
      <c r="E65" s="574" t="s">
        <v>17</v>
      </c>
      <c r="F65" s="81">
        <v>47</v>
      </c>
      <c r="G65" s="95">
        <v>13</v>
      </c>
      <c r="H65" s="96">
        <v>14</v>
      </c>
      <c r="I65" s="96">
        <v>13</v>
      </c>
      <c r="J65" s="97">
        <v>7</v>
      </c>
      <c r="K65" s="113">
        <v>3</v>
      </c>
      <c r="L65" s="168">
        <v>2</v>
      </c>
      <c r="M65" s="93">
        <v>3</v>
      </c>
      <c r="N65" s="168">
        <v>2</v>
      </c>
      <c r="O65" s="114">
        <v>3</v>
      </c>
      <c r="P65" s="115">
        <v>3</v>
      </c>
      <c r="Q65" s="93">
        <v>3</v>
      </c>
      <c r="R65" s="93">
        <v>3</v>
      </c>
      <c r="S65" s="168">
        <v>2</v>
      </c>
      <c r="T65" s="114">
        <v>3</v>
      </c>
      <c r="U65" s="115">
        <v>3</v>
      </c>
      <c r="V65" s="93">
        <v>3</v>
      </c>
      <c r="W65" s="168">
        <v>2</v>
      </c>
      <c r="X65" s="93">
        <v>3</v>
      </c>
      <c r="Y65" s="169">
        <v>2</v>
      </c>
      <c r="Z65" s="171">
        <v>2</v>
      </c>
      <c r="AA65" s="93">
        <v>3</v>
      </c>
      <c r="AB65" s="169">
        <v>2</v>
      </c>
    </row>
    <row r="66" spans="2:28">
      <c r="B66" s="69">
        <v>44651</v>
      </c>
      <c r="C66" s="74" t="s">
        <v>135</v>
      </c>
      <c r="D66" s="574" t="s">
        <v>80</v>
      </c>
      <c r="E66" s="574" t="s">
        <v>17</v>
      </c>
      <c r="F66" s="83" t="s">
        <v>92</v>
      </c>
      <c r="G66" s="95">
        <v>8</v>
      </c>
      <c r="H66" s="96">
        <v>13</v>
      </c>
      <c r="I66" s="101" t="s">
        <v>92</v>
      </c>
      <c r="J66" s="97">
        <v>7</v>
      </c>
      <c r="K66" s="161">
        <v>2</v>
      </c>
      <c r="L66" s="154">
        <v>1</v>
      </c>
      <c r="M66" s="164">
        <v>2</v>
      </c>
      <c r="N66" s="164">
        <v>2</v>
      </c>
      <c r="O66" s="150">
        <v>1</v>
      </c>
      <c r="P66" s="118">
        <v>3</v>
      </c>
      <c r="Q66" s="96">
        <v>3</v>
      </c>
      <c r="R66" s="96">
        <v>3</v>
      </c>
      <c r="S66" s="164">
        <v>2</v>
      </c>
      <c r="T66" s="165">
        <v>2</v>
      </c>
      <c r="U66" s="122" t="s">
        <v>136</v>
      </c>
      <c r="V66" s="101" t="s">
        <v>136</v>
      </c>
      <c r="W66" s="101" t="s">
        <v>136</v>
      </c>
      <c r="X66" s="101" t="s">
        <v>136</v>
      </c>
      <c r="Y66" s="123" t="s">
        <v>136</v>
      </c>
      <c r="Z66" s="163">
        <v>2</v>
      </c>
      <c r="AA66" s="96">
        <v>3</v>
      </c>
      <c r="AB66" s="165">
        <v>2</v>
      </c>
    </row>
    <row r="67" spans="2:28">
      <c r="B67" s="66">
        <v>44693</v>
      </c>
      <c r="C67" s="75" t="s">
        <v>137</v>
      </c>
      <c r="D67" s="577"/>
      <c r="E67" s="577"/>
      <c r="F67" s="221">
        <v>42</v>
      </c>
      <c r="G67" s="102">
        <v>8</v>
      </c>
      <c r="H67" s="103">
        <v>13</v>
      </c>
      <c r="I67" s="103">
        <v>14</v>
      </c>
      <c r="J67" s="104">
        <v>7</v>
      </c>
      <c r="K67" s="161">
        <v>2</v>
      </c>
      <c r="L67" s="154">
        <v>1</v>
      </c>
      <c r="M67" s="164">
        <v>2</v>
      </c>
      <c r="N67" s="164">
        <v>2</v>
      </c>
      <c r="O67" s="150">
        <v>1</v>
      </c>
      <c r="P67" s="126">
        <v>3</v>
      </c>
      <c r="Q67" s="103">
        <v>3</v>
      </c>
      <c r="R67" s="103">
        <v>3</v>
      </c>
      <c r="S67" s="164">
        <v>2</v>
      </c>
      <c r="T67" s="165">
        <v>2</v>
      </c>
      <c r="U67" s="126">
        <v>3</v>
      </c>
      <c r="V67" s="103">
        <v>4</v>
      </c>
      <c r="W67" s="103">
        <v>3</v>
      </c>
      <c r="X67" s="164">
        <v>2</v>
      </c>
      <c r="Y67" s="165">
        <v>2</v>
      </c>
      <c r="Z67" s="163">
        <v>2</v>
      </c>
      <c r="AA67" s="103">
        <v>3</v>
      </c>
      <c r="AB67" s="165">
        <v>2</v>
      </c>
    </row>
    <row r="68" spans="2:28">
      <c r="B68" s="66">
        <v>44651</v>
      </c>
      <c r="C68" s="74" t="s">
        <v>138</v>
      </c>
      <c r="D68" s="574" t="s">
        <v>80</v>
      </c>
      <c r="E68" s="574" t="s">
        <v>17</v>
      </c>
      <c r="F68" s="81">
        <v>51</v>
      </c>
      <c r="G68" s="95">
        <v>14</v>
      </c>
      <c r="H68" s="96">
        <v>15</v>
      </c>
      <c r="I68" s="96">
        <v>14</v>
      </c>
      <c r="J68" s="97">
        <v>8</v>
      </c>
      <c r="K68" s="119">
        <v>3</v>
      </c>
      <c r="L68" s="99">
        <v>3</v>
      </c>
      <c r="M68" s="99">
        <v>3</v>
      </c>
      <c r="N68" s="174">
        <v>2</v>
      </c>
      <c r="O68" s="120">
        <v>3</v>
      </c>
      <c r="P68" s="121">
        <v>3</v>
      </c>
      <c r="Q68" s="99">
        <v>3</v>
      </c>
      <c r="R68" s="99">
        <v>3</v>
      </c>
      <c r="S68" s="99">
        <v>3</v>
      </c>
      <c r="T68" s="120">
        <v>3</v>
      </c>
      <c r="U68" s="172">
        <v>2</v>
      </c>
      <c r="V68" s="99">
        <v>4</v>
      </c>
      <c r="W68" s="99">
        <v>3</v>
      </c>
      <c r="X68" s="99">
        <v>3</v>
      </c>
      <c r="Y68" s="173">
        <v>2</v>
      </c>
      <c r="Z68" s="172">
        <v>2</v>
      </c>
      <c r="AA68" s="99">
        <v>3</v>
      </c>
      <c r="AB68" s="120">
        <v>3</v>
      </c>
    </row>
    <row r="69" spans="2:28">
      <c r="B69" s="66">
        <v>44665</v>
      </c>
      <c r="C69" s="74" t="s">
        <v>139</v>
      </c>
      <c r="D69" s="574" t="s">
        <v>80</v>
      </c>
      <c r="E69" s="574" t="s">
        <v>21</v>
      </c>
      <c r="F69" s="221">
        <v>35</v>
      </c>
      <c r="G69" s="95">
        <v>8</v>
      </c>
      <c r="H69" s="96">
        <v>12</v>
      </c>
      <c r="I69" s="96">
        <v>7</v>
      </c>
      <c r="J69" s="97">
        <v>8</v>
      </c>
      <c r="K69" s="166">
        <v>2</v>
      </c>
      <c r="L69" s="149">
        <v>1</v>
      </c>
      <c r="M69" s="160">
        <v>2</v>
      </c>
      <c r="N69" s="160">
        <v>2</v>
      </c>
      <c r="O69" s="151">
        <v>1</v>
      </c>
      <c r="P69" s="112">
        <v>3</v>
      </c>
      <c r="Q69" s="160">
        <v>2</v>
      </c>
      <c r="R69" s="90">
        <v>3</v>
      </c>
      <c r="S69" s="160">
        <v>2</v>
      </c>
      <c r="T69" s="162">
        <v>2</v>
      </c>
      <c r="U69" s="157">
        <v>1</v>
      </c>
      <c r="V69" s="160">
        <v>2</v>
      </c>
      <c r="W69" s="149">
        <v>1</v>
      </c>
      <c r="X69" s="160">
        <v>2</v>
      </c>
      <c r="Y69" s="151">
        <v>1</v>
      </c>
      <c r="Z69" s="170">
        <v>2</v>
      </c>
      <c r="AA69" s="90">
        <v>3</v>
      </c>
      <c r="AB69" s="111">
        <v>3</v>
      </c>
    </row>
    <row r="70" spans="2:28">
      <c r="B70" s="66">
        <v>44707</v>
      </c>
      <c r="C70" s="74" t="s">
        <v>140</v>
      </c>
      <c r="D70" s="574" t="s">
        <v>80</v>
      </c>
      <c r="E70" s="574" t="s">
        <v>17</v>
      </c>
      <c r="F70" s="221">
        <v>37</v>
      </c>
      <c r="G70" s="95">
        <v>9</v>
      </c>
      <c r="H70" s="96">
        <v>12</v>
      </c>
      <c r="I70" s="96">
        <v>11</v>
      </c>
      <c r="J70" s="97">
        <v>5</v>
      </c>
      <c r="K70" s="167">
        <v>2</v>
      </c>
      <c r="L70" s="152">
        <v>1</v>
      </c>
      <c r="M70" s="168">
        <v>2</v>
      </c>
      <c r="N70" s="168">
        <v>2</v>
      </c>
      <c r="O70" s="169">
        <v>2</v>
      </c>
      <c r="P70" s="115">
        <v>3</v>
      </c>
      <c r="Q70" s="168">
        <v>2</v>
      </c>
      <c r="R70" s="93">
        <v>3</v>
      </c>
      <c r="S70" s="168">
        <v>2</v>
      </c>
      <c r="T70" s="169">
        <v>2</v>
      </c>
      <c r="U70" s="171">
        <v>2</v>
      </c>
      <c r="V70" s="93">
        <v>3</v>
      </c>
      <c r="W70" s="168">
        <v>2</v>
      </c>
      <c r="X70" s="168">
        <v>2</v>
      </c>
      <c r="Y70" s="169">
        <v>2</v>
      </c>
      <c r="Z70" s="171">
        <v>2</v>
      </c>
      <c r="AA70" s="168">
        <v>2</v>
      </c>
      <c r="AB70" s="153">
        <v>1</v>
      </c>
    </row>
    <row r="71" spans="2:28">
      <c r="B71" s="68"/>
      <c r="C71" s="74" t="s">
        <v>141</v>
      </c>
      <c r="D71" s="574" t="s">
        <v>80</v>
      </c>
      <c r="E71" s="574" t="s">
        <v>25</v>
      </c>
      <c r="F71" s="81"/>
      <c r="G71" s="95"/>
      <c r="H71" s="96"/>
      <c r="I71" s="96"/>
      <c r="J71" s="97"/>
      <c r="K71" s="116"/>
      <c r="L71" s="96"/>
      <c r="M71" s="96"/>
      <c r="N71" s="96"/>
      <c r="O71" s="117"/>
      <c r="P71" s="118"/>
      <c r="Q71" s="96"/>
      <c r="R71" s="96"/>
      <c r="S71" s="96"/>
      <c r="T71" s="117"/>
      <c r="U71" s="118"/>
      <c r="V71" s="96"/>
      <c r="W71" s="96"/>
      <c r="X71" s="96"/>
      <c r="Y71" s="117"/>
      <c r="Z71" s="118"/>
      <c r="AA71" s="96"/>
      <c r="AB71" s="117"/>
    </row>
    <row r="72" spans="2:28">
      <c r="B72" s="66">
        <v>44693</v>
      </c>
      <c r="C72" s="74" t="s">
        <v>142</v>
      </c>
      <c r="D72" s="574" t="s">
        <v>80</v>
      </c>
      <c r="E72" s="574" t="s">
        <v>17</v>
      </c>
      <c r="F72" s="221">
        <v>37</v>
      </c>
      <c r="G72" s="95">
        <v>10</v>
      </c>
      <c r="H72" s="96">
        <v>11</v>
      </c>
      <c r="I72" s="96">
        <v>12</v>
      </c>
      <c r="J72" s="97">
        <v>4</v>
      </c>
      <c r="K72" s="161">
        <v>2</v>
      </c>
      <c r="L72" s="164">
        <v>2</v>
      </c>
      <c r="M72" s="164">
        <v>2</v>
      </c>
      <c r="N72" s="164">
        <v>2</v>
      </c>
      <c r="O72" s="165">
        <v>2</v>
      </c>
      <c r="P72" s="118">
        <v>3</v>
      </c>
      <c r="Q72" s="164">
        <v>2</v>
      </c>
      <c r="R72" s="164">
        <v>2</v>
      </c>
      <c r="S72" s="164">
        <v>2</v>
      </c>
      <c r="T72" s="165">
        <v>2</v>
      </c>
      <c r="U72" s="118">
        <v>3</v>
      </c>
      <c r="V72" s="96">
        <v>3</v>
      </c>
      <c r="W72" s="164">
        <v>2</v>
      </c>
      <c r="X72" s="164">
        <v>2</v>
      </c>
      <c r="Y72" s="165">
        <v>2</v>
      </c>
      <c r="Z72" s="158">
        <v>1</v>
      </c>
      <c r="AA72" s="164">
        <v>2</v>
      </c>
      <c r="AB72" s="150">
        <v>1</v>
      </c>
    </row>
    <row r="73" spans="2:28">
      <c r="B73" s="66">
        <v>44693</v>
      </c>
      <c r="C73" s="74" t="s">
        <v>143</v>
      </c>
      <c r="D73" s="574" t="s">
        <v>80</v>
      </c>
      <c r="E73" s="574" t="s">
        <v>17</v>
      </c>
      <c r="F73" s="221">
        <v>39</v>
      </c>
      <c r="G73" s="95">
        <v>8</v>
      </c>
      <c r="H73" s="96">
        <v>15</v>
      </c>
      <c r="I73" s="96">
        <v>12</v>
      </c>
      <c r="J73" s="97">
        <v>4</v>
      </c>
      <c r="K73" s="161">
        <v>2</v>
      </c>
      <c r="L73" s="164">
        <v>2</v>
      </c>
      <c r="M73" s="164">
        <v>2</v>
      </c>
      <c r="N73" s="154">
        <v>1</v>
      </c>
      <c r="O73" s="150">
        <v>1</v>
      </c>
      <c r="P73" s="118">
        <v>3</v>
      </c>
      <c r="Q73" s="96">
        <v>3</v>
      </c>
      <c r="R73" s="96">
        <v>3</v>
      </c>
      <c r="S73" s="96">
        <v>3</v>
      </c>
      <c r="T73" s="117">
        <v>3</v>
      </c>
      <c r="U73" s="163">
        <v>2</v>
      </c>
      <c r="V73" s="96">
        <v>3</v>
      </c>
      <c r="W73" s="96">
        <v>3</v>
      </c>
      <c r="X73" s="164">
        <v>2</v>
      </c>
      <c r="Y73" s="165">
        <v>2</v>
      </c>
      <c r="Z73" s="163">
        <v>2</v>
      </c>
      <c r="AA73" s="154">
        <v>1</v>
      </c>
      <c r="AB73" s="150">
        <v>1</v>
      </c>
    </row>
    <row r="74" spans="2:28">
      <c r="B74" s="66">
        <v>44651</v>
      </c>
      <c r="C74" s="74" t="s">
        <v>144</v>
      </c>
      <c r="D74" s="574" t="s">
        <v>80</v>
      </c>
      <c r="E74" s="574" t="s">
        <v>31</v>
      </c>
      <c r="F74" s="81">
        <v>50</v>
      </c>
      <c r="G74" s="95">
        <v>13</v>
      </c>
      <c r="H74" s="96">
        <v>15</v>
      </c>
      <c r="I74" s="96">
        <v>13</v>
      </c>
      <c r="J74" s="97">
        <v>9</v>
      </c>
      <c r="K74" s="116">
        <v>3</v>
      </c>
      <c r="L74" s="164">
        <v>2</v>
      </c>
      <c r="M74" s="96">
        <v>3</v>
      </c>
      <c r="N74" s="164">
        <v>2</v>
      </c>
      <c r="O74" s="117">
        <v>3</v>
      </c>
      <c r="P74" s="118">
        <v>3</v>
      </c>
      <c r="Q74" s="96">
        <v>3</v>
      </c>
      <c r="R74" s="96">
        <v>3</v>
      </c>
      <c r="S74" s="96">
        <v>3</v>
      </c>
      <c r="T74" s="117">
        <v>3</v>
      </c>
      <c r="U74" s="163">
        <v>2</v>
      </c>
      <c r="V74" s="96">
        <v>3</v>
      </c>
      <c r="W74" s="164">
        <v>2</v>
      </c>
      <c r="X74" s="96">
        <v>3</v>
      </c>
      <c r="Y74" s="117">
        <v>3</v>
      </c>
      <c r="Z74" s="118">
        <v>3</v>
      </c>
      <c r="AA74" s="96">
        <v>3</v>
      </c>
      <c r="AB74" s="117">
        <v>3</v>
      </c>
    </row>
    <row r="75" spans="2:28">
      <c r="B75" s="66">
        <v>44693</v>
      </c>
      <c r="C75" s="74" t="s">
        <v>145</v>
      </c>
      <c r="D75" s="574" t="s">
        <v>80</v>
      </c>
      <c r="E75" s="574" t="s">
        <v>25</v>
      </c>
      <c r="F75" s="81">
        <v>45</v>
      </c>
      <c r="G75" s="95">
        <v>11</v>
      </c>
      <c r="H75" s="96">
        <v>15</v>
      </c>
      <c r="I75" s="96">
        <v>11</v>
      </c>
      <c r="J75" s="97">
        <v>8</v>
      </c>
      <c r="K75" s="116">
        <v>3</v>
      </c>
      <c r="L75" s="164">
        <v>2</v>
      </c>
      <c r="M75" s="164">
        <v>2</v>
      </c>
      <c r="N75" s="164">
        <v>2</v>
      </c>
      <c r="O75" s="165">
        <v>2</v>
      </c>
      <c r="P75" s="118">
        <v>3</v>
      </c>
      <c r="Q75" s="96">
        <v>3</v>
      </c>
      <c r="R75" s="96">
        <v>3</v>
      </c>
      <c r="S75" s="96">
        <v>3</v>
      </c>
      <c r="T75" s="117">
        <v>3</v>
      </c>
      <c r="U75" s="163">
        <v>2</v>
      </c>
      <c r="V75" s="96">
        <v>3</v>
      </c>
      <c r="W75" s="164">
        <v>2</v>
      </c>
      <c r="X75" s="164">
        <v>2</v>
      </c>
      <c r="Y75" s="165">
        <v>2</v>
      </c>
      <c r="Z75" s="118">
        <v>3</v>
      </c>
      <c r="AA75" s="96">
        <v>3</v>
      </c>
      <c r="AB75" s="165">
        <v>2</v>
      </c>
    </row>
    <row r="76" spans="2:28">
      <c r="B76" s="66">
        <v>44693</v>
      </c>
      <c r="C76" s="74" t="s">
        <v>146</v>
      </c>
      <c r="D76" s="574" t="s">
        <v>80</v>
      </c>
      <c r="E76" s="574" t="s">
        <v>17</v>
      </c>
      <c r="F76" s="221">
        <v>41</v>
      </c>
      <c r="G76" s="95">
        <v>12</v>
      </c>
      <c r="H76" s="96">
        <v>12</v>
      </c>
      <c r="I76" s="96">
        <v>10</v>
      </c>
      <c r="J76" s="97">
        <v>7</v>
      </c>
      <c r="K76" s="116">
        <v>3</v>
      </c>
      <c r="L76" s="164">
        <v>2</v>
      </c>
      <c r="M76" s="164">
        <v>2</v>
      </c>
      <c r="N76" s="96">
        <v>3</v>
      </c>
      <c r="O76" s="165">
        <v>2</v>
      </c>
      <c r="P76" s="118">
        <v>3</v>
      </c>
      <c r="Q76" s="164">
        <v>2</v>
      </c>
      <c r="R76" s="96">
        <v>3</v>
      </c>
      <c r="S76" s="164">
        <v>2</v>
      </c>
      <c r="T76" s="165">
        <v>2</v>
      </c>
      <c r="U76" s="163">
        <v>2</v>
      </c>
      <c r="V76" s="154">
        <v>1</v>
      </c>
      <c r="W76" s="164">
        <v>2</v>
      </c>
      <c r="X76" s="96">
        <v>3</v>
      </c>
      <c r="Y76" s="165">
        <v>2</v>
      </c>
      <c r="Z76" s="163">
        <v>2</v>
      </c>
      <c r="AA76" s="164">
        <v>2</v>
      </c>
      <c r="AB76" s="117">
        <v>3</v>
      </c>
    </row>
    <row r="77" spans="2:28">
      <c r="B77" s="66">
        <v>44651</v>
      </c>
      <c r="C77" s="74" t="s">
        <v>147</v>
      </c>
      <c r="D77" s="574" t="s">
        <v>80</v>
      </c>
      <c r="E77" s="574" t="s">
        <v>17</v>
      </c>
      <c r="F77" s="81">
        <v>50</v>
      </c>
      <c r="G77" s="95">
        <v>14</v>
      </c>
      <c r="H77" s="96">
        <v>13</v>
      </c>
      <c r="I77" s="96">
        <v>15</v>
      </c>
      <c r="J77" s="97">
        <v>8</v>
      </c>
      <c r="K77" s="116">
        <v>3</v>
      </c>
      <c r="L77" s="164">
        <v>2</v>
      </c>
      <c r="M77" s="96">
        <v>3</v>
      </c>
      <c r="N77" s="96">
        <v>3</v>
      </c>
      <c r="O77" s="117">
        <v>3</v>
      </c>
      <c r="P77" s="118">
        <v>3</v>
      </c>
      <c r="Q77" s="164">
        <v>2</v>
      </c>
      <c r="R77" s="96">
        <v>3</v>
      </c>
      <c r="S77" s="164">
        <v>2</v>
      </c>
      <c r="T77" s="117">
        <v>3</v>
      </c>
      <c r="U77" s="118">
        <v>3</v>
      </c>
      <c r="V77" s="96">
        <v>4</v>
      </c>
      <c r="W77" s="164">
        <v>2</v>
      </c>
      <c r="X77" s="96">
        <v>3</v>
      </c>
      <c r="Y77" s="117">
        <v>3</v>
      </c>
      <c r="Z77" s="118">
        <v>3</v>
      </c>
      <c r="AA77" s="96">
        <v>3</v>
      </c>
      <c r="AB77" s="165">
        <v>2</v>
      </c>
    </row>
    <row r="78" spans="2:28">
      <c r="B78" s="66">
        <v>44693</v>
      </c>
      <c r="C78" s="74" t="s">
        <v>148</v>
      </c>
      <c r="D78" s="574" t="s">
        <v>80</v>
      </c>
      <c r="E78" s="574" t="s">
        <v>17</v>
      </c>
      <c r="F78" s="81">
        <v>50</v>
      </c>
      <c r="G78" s="95">
        <v>15</v>
      </c>
      <c r="H78" s="96">
        <v>12</v>
      </c>
      <c r="I78" s="96">
        <v>16</v>
      </c>
      <c r="J78" s="97">
        <v>7</v>
      </c>
      <c r="K78" s="116">
        <v>3</v>
      </c>
      <c r="L78" s="96">
        <v>3</v>
      </c>
      <c r="M78" s="96">
        <v>3</v>
      </c>
      <c r="N78" s="96">
        <v>3</v>
      </c>
      <c r="O78" s="117">
        <v>3</v>
      </c>
      <c r="P78" s="118">
        <v>3</v>
      </c>
      <c r="Q78" s="164">
        <v>2</v>
      </c>
      <c r="R78" s="164">
        <v>2</v>
      </c>
      <c r="S78" s="164">
        <v>2</v>
      </c>
      <c r="T78" s="117">
        <v>3</v>
      </c>
      <c r="U78" s="118">
        <v>3</v>
      </c>
      <c r="V78" s="96">
        <v>4</v>
      </c>
      <c r="W78" s="96">
        <v>3</v>
      </c>
      <c r="X78" s="96">
        <v>3</v>
      </c>
      <c r="Y78" s="117">
        <v>3</v>
      </c>
      <c r="Z78" s="163">
        <v>2</v>
      </c>
      <c r="AA78" s="96">
        <v>3</v>
      </c>
      <c r="AB78" s="165">
        <v>2</v>
      </c>
    </row>
    <row r="79" spans="2:28">
      <c r="B79" s="71">
        <v>44679</v>
      </c>
      <c r="C79" s="74" t="s">
        <v>149</v>
      </c>
      <c r="D79" s="574" t="s">
        <v>80</v>
      </c>
      <c r="E79" s="574" t="s">
        <v>17</v>
      </c>
      <c r="F79" s="83" t="s">
        <v>92</v>
      </c>
      <c r="G79" s="95">
        <v>11</v>
      </c>
      <c r="H79" s="96">
        <v>15</v>
      </c>
      <c r="I79" s="101" t="s">
        <v>92</v>
      </c>
      <c r="J79" s="105" t="s">
        <v>92</v>
      </c>
      <c r="K79" s="178">
        <v>2</v>
      </c>
      <c r="L79" s="174">
        <v>2</v>
      </c>
      <c r="M79" s="99">
        <v>3</v>
      </c>
      <c r="N79" s="174">
        <v>2</v>
      </c>
      <c r="O79" s="173">
        <v>2</v>
      </c>
      <c r="P79" s="121">
        <v>3</v>
      </c>
      <c r="Q79" s="99">
        <v>3</v>
      </c>
      <c r="R79" s="99">
        <v>3</v>
      </c>
      <c r="S79" s="99">
        <v>3</v>
      </c>
      <c r="T79" s="120">
        <v>3</v>
      </c>
      <c r="U79" s="136" t="s">
        <v>93</v>
      </c>
      <c r="V79" s="135" t="s">
        <v>93</v>
      </c>
      <c r="W79" s="135" t="s">
        <v>93</v>
      </c>
      <c r="X79" s="135" t="s">
        <v>93</v>
      </c>
      <c r="Y79" s="137" t="s">
        <v>93</v>
      </c>
      <c r="Z79" s="172">
        <v>2</v>
      </c>
      <c r="AA79" s="135" t="s">
        <v>114</v>
      </c>
      <c r="AB79" s="137" t="s">
        <v>114</v>
      </c>
    </row>
    <row r="80" spans="2:28">
      <c r="B80" s="66">
        <v>44721</v>
      </c>
      <c r="C80" s="75" t="s">
        <v>150</v>
      </c>
      <c r="D80" s="577"/>
      <c r="E80" s="577"/>
      <c r="F80" s="221">
        <v>41</v>
      </c>
      <c r="G80" s="102">
        <v>11</v>
      </c>
      <c r="H80" s="103">
        <v>15</v>
      </c>
      <c r="I80" s="103">
        <v>11</v>
      </c>
      <c r="J80" s="104">
        <v>4</v>
      </c>
      <c r="K80" s="178">
        <v>2</v>
      </c>
      <c r="L80" s="174">
        <v>2</v>
      </c>
      <c r="M80" s="138">
        <v>3</v>
      </c>
      <c r="N80" s="174">
        <v>2</v>
      </c>
      <c r="O80" s="173">
        <v>2</v>
      </c>
      <c r="P80" s="140">
        <v>3</v>
      </c>
      <c r="Q80" s="138">
        <v>3</v>
      </c>
      <c r="R80" s="138">
        <v>3</v>
      </c>
      <c r="S80" s="138">
        <v>3</v>
      </c>
      <c r="T80" s="139">
        <v>3</v>
      </c>
      <c r="U80" s="172">
        <v>2</v>
      </c>
      <c r="V80" s="138">
        <v>3</v>
      </c>
      <c r="W80" s="174">
        <v>2</v>
      </c>
      <c r="X80" s="174">
        <v>2</v>
      </c>
      <c r="Y80" s="173">
        <v>2</v>
      </c>
      <c r="Z80" s="159">
        <v>1</v>
      </c>
      <c r="AA80" s="174">
        <v>2</v>
      </c>
      <c r="AB80" s="156">
        <v>1</v>
      </c>
    </row>
    <row r="81" spans="2:28">
      <c r="B81" s="66">
        <v>44665</v>
      </c>
      <c r="C81" s="74" t="s">
        <v>151</v>
      </c>
      <c r="D81" s="574" t="s">
        <v>80</v>
      </c>
      <c r="E81" s="574" t="s">
        <v>25</v>
      </c>
      <c r="F81" s="221">
        <v>37</v>
      </c>
      <c r="G81" s="95">
        <v>9</v>
      </c>
      <c r="H81" s="96">
        <v>12</v>
      </c>
      <c r="I81" s="96">
        <v>11</v>
      </c>
      <c r="J81" s="97">
        <v>5</v>
      </c>
      <c r="K81" s="166">
        <v>2</v>
      </c>
      <c r="L81" s="149">
        <v>1</v>
      </c>
      <c r="M81" s="90">
        <v>3</v>
      </c>
      <c r="N81" s="149">
        <v>1</v>
      </c>
      <c r="O81" s="162">
        <v>2</v>
      </c>
      <c r="P81" s="112">
        <v>3</v>
      </c>
      <c r="Q81" s="160">
        <v>2</v>
      </c>
      <c r="R81" s="160">
        <v>2</v>
      </c>
      <c r="S81" s="90">
        <v>3</v>
      </c>
      <c r="T81" s="162">
        <v>2</v>
      </c>
      <c r="U81" s="170">
        <v>2</v>
      </c>
      <c r="V81" s="90">
        <v>3</v>
      </c>
      <c r="W81" s="160">
        <v>2</v>
      </c>
      <c r="X81" s="160">
        <v>2</v>
      </c>
      <c r="Y81" s="162">
        <v>2</v>
      </c>
      <c r="Z81" s="170">
        <v>2</v>
      </c>
      <c r="AA81" s="160">
        <v>2</v>
      </c>
      <c r="AB81" s="151">
        <v>1</v>
      </c>
    </row>
    <row r="82" spans="2:28">
      <c r="B82" s="66">
        <v>44651</v>
      </c>
      <c r="C82" s="74" t="s">
        <v>152</v>
      </c>
      <c r="D82" s="574" t="s">
        <v>80</v>
      </c>
      <c r="E82" s="574" t="s">
        <v>17</v>
      </c>
      <c r="F82" s="81">
        <v>49</v>
      </c>
      <c r="G82" s="95">
        <v>12</v>
      </c>
      <c r="H82" s="96">
        <v>14</v>
      </c>
      <c r="I82" s="96">
        <v>14</v>
      </c>
      <c r="J82" s="97">
        <v>9</v>
      </c>
      <c r="K82" s="131">
        <v>3</v>
      </c>
      <c r="L82" s="181">
        <v>2</v>
      </c>
      <c r="M82" s="132">
        <v>3</v>
      </c>
      <c r="N82" s="181">
        <v>2</v>
      </c>
      <c r="O82" s="180">
        <v>2</v>
      </c>
      <c r="P82" s="134">
        <v>3</v>
      </c>
      <c r="Q82" s="132">
        <v>3</v>
      </c>
      <c r="R82" s="132">
        <v>3</v>
      </c>
      <c r="S82" s="181">
        <v>2</v>
      </c>
      <c r="T82" s="133">
        <v>3</v>
      </c>
      <c r="U82" s="134">
        <v>3</v>
      </c>
      <c r="V82" s="132">
        <v>3</v>
      </c>
      <c r="W82" s="181">
        <v>2</v>
      </c>
      <c r="X82" s="132">
        <v>3</v>
      </c>
      <c r="Y82" s="133">
        <v>3</v>
      </c>
      <c r="Z82" s="134">
        <v>3</v>
      </c>
      <c r="AA82" s="132">
        <v>3</v>
      </c>
      <c r="AB82" s="133">
        <v>3</v>
      </c>
    </row>
    <row r="83" spans="2:28">
      <c r="B83" s="66">
        <v>44665</v>
      </c>
      <c r="C83" s="74" t="s">
        <v>153</v>
      </c>
      <c r="D83" s="574" t="s">
        <v>80</v>
      </c>
      <c r="E83" s="574" t="s">
        <v>21</v>
      </c>
      <c r="F83" s="81">
        <v>51</v>
      </c>
      <c r="G83" s="95">
        <v>14</v>
      </c>
      <c r="H83" s="96">
        <v>14</v>
      </c>
      <c r="I83" s="96">
        <v>15</v>
      </c>
      <c r="J83" s="97">
        <v>8</v>
      </c>
      <c r="K83" s="141">
        <v>3</v>
      </c>
      <c r="L83" s="185">
        <v>2</v>
      </c>
      <c r="M83" s="142">
        <v>3</v>
      </c>
      <c r="N83" s="142">
        <v>3</v>
      </c>
      <c r="O83" s="143">
        <v>3</v>
      </c>
      <c r="P83" s="144">
        <v>3</v>
      </c>
      <c r="Q83" s="142">
        <v>3</v>
      </c>
      <c r="R83" s="142">
        <v>3</v>
      </c>
      <c r="S83" s="185">
        <v>2</v>
      </c>
      <c r="T83" s="143">
        <v>3</v>
      </c>
      <c r="U83" s="144">
        <v>3</v>
      </c>
      <c r="V83" s="142">
        <v>3</v>
      </c>
      <c r="W83" s="142">
        <v>3</v>
      </c>
      <c r="X83" s="142">
        <v>3</v>
      </c>
      <c r="Y83" s="143">
        <v>3</v>
      </c>
      <c r="Z83" s="187">
        <v>2</v>
      </c>
      <c r="AA83" s="142">
        <v>3</v>
      </c>
      <c r="AB83" s="143">
        <v>3</v>
      </c>
    </row>
    <row r="84" spans="2:28">
      <c r="B84" s="66">
        <v>44693</v>
      </c>
      <c r="C84" s="74" t="s">
        <v>154</v>
      </c>
      <c r="D84" s="574" t="s">
        <v>80</v>
      </c>
      <c r="E84" s="574" t="s">
        <v>25</v>
      </c>
      <c r="F84" s="81">
        <v>52</v>
      </c>
      <c r="G84" s="95">
        <v>14</v>
      </c>
      <c r="H84" s="96">
        <v>15</v>
      </c>
      <c r="I84" s="96">
        <v>14.5</v>
      </c>
      <c r="J84" s="97">
        <v>8</v>
      </c>
      <c r="K84" s="113">
        <v>3</v>
      </c>
      <c r="L84" s="93">
        <v>3</v>
      </c>
      <c r="M84" s="93">
        <v>3.5</v>
      </c>
      <c r="N84" s="168">
        <v>2</v>
      </c>
      <c r="O84" s="169">
        <v>2.5</v>
      </c>
      <c r="P84" s="115">
        <v>3</v>
      </c>
      <c r="Q84" s="93">
        <v>3</v>
      </c>
      <c r="R84" s="93">
        <v>3</v>
      </c>
      <c r="S84" s="93">
        <v>3</v>
      </c>
      <c r="T84" s="114">
        <v>3</v>
      </c>
      <c r="U84" s="115">
        <v>3</v>
      </c>
      <c r="V84" s="93">
        <v>4</v>
      </c>
      <c r="W84" s="168">
        <v>2.5</v>
      </c>
      <c r="X84" s="168">
        <v>2</v>
      </c>
      <c r="Y84" s="114">
        <v>3</v>
      </c>
      <c r="Z84" s="171">
        <v>2</v>
      </c>
      <c r="AA84" s="93">
        <v>3</v>
      </c>
      <c r="AB84" s="114">
        <v>3</v>
      </c>
    </row>
    <row r="85" spans="2:28">
      <c r="B85" s="66">
        <v>44651</v>
      </c>
      <c r="C85" s="74" t="s">
        <v>155</v>
      </c>
      <c r="D85" s="574" t="s">
        <v>80</v>
      </c>
      <c r="E85" s="574" t="s">
        <v>21</v>
      </c>
      <c r="F85" s="81">
        <v>50</v>
      </c>
      <c r="G85" s="95">
        <v>13</v>
      </c>
      <c r="H85" s="96">
        <v>15</v>
      </c>
      <c r="I85" s="96">
        <v>14</v>
      </c>
      <c r="J85" s="97">
        <v>8</v>
      </c>
      <c r="K85" s="116">
        <v>3</v>
      </c>
      <c r="L85" s="164">
        <v>2</v>
      </c>
      <c r="M85" s="96">
        <v>3</v>
      </c>
      <c r="N85" s="164">
        <v>2</v>
      </c>
      <c r="O85" s="117">
        <v>3</v>
      </c>
      <c r="P85" s="118">
        <v>3</v>
      </c>
      <c r="Q85" s="96">
        <v>3</v>
      </c>
      <c r="R85" s="96">
        <v>3</v>
      </c>
      <c r="S85" s="96">
        <v>3</v>
      </c>
      <c r="T85" s="117">
        <v>3</v>
      </c>
      <c r="U85" s="118">
        <v>3</v>
      </c>
      <c r="V85" s="154">
        <v>1</v>
      </c>
      <c r="W85" s="96">
        <v>3</v>
      </c>
      <c r="X85" s="96">
        <v>3</v>
      </c>
      <c r="Y85" s="117">
        <v>4</v>
      </c>
      <c r="Z85" s="163">
        <v>2</v>
      </c>
      <c r="AA85" s="96">
        <v>3</v>
      </c>
      <c r="AB85" s="117">
        <v>3</v>
      </c>
    </row>
    <row r="86" spans="2:28">
      <c r="B86" s="66">
        <v>44679</v>
      </c>
      <c r="C86" s="74" t="s">
        <v>156</v>
      </c>
      <c r="D86" s="574" t="s">
        <v>80</v>
      </c>
      <c r="E86" s="574" t="s">
        <v>17</v>
      </c>
      <c r="F86" s="81">
        <v>45</v>
      </c>
      <c r="G86" s="95">
        <v>11</v>
      </c>
      <c r="H86" s="96">
        <v>15</v>
      </c>
      <c r="I86" s="96">
        <v>12</v>
      </c>
      <c r="J86" s="97">
        <v>7</v>
      </c>
      <c r="K86" s="178">
        <v>2</v>
      </c>
      <c r="L86" s="174">
        <v>2</v>
      </c>
      <c r="M86" s="99">
        <v>3</v>
      </c>
      <c r="N86" s="99">
        <v>3</v>
      </c>
      <c r="O86" s="156">
        <v>1</v>
      </c>
      <c r="P86" s="121">
        <v>3</v>
      </c>
      <c r="Q86" s="99">
        <v>3</v>
      </c>
      <c r="R86" s="99">
        <v>3</v>
      </c>
      <c r="S86" s="99">
        <v>3</v>
      </c>
      <c r="T86" s="120">
        <v>3</v>
      </c>
      <c r="U86" s="172">
        <v>2</v>
      </c>
      <c r="V86" s="99">
        <v>4</v>
      </c>
      <c r="W86" s="99">
        <v>3</v>
      </c>
      <c r="X86" s="155">
        <v>1</v>
      </c>
      <c r="Y86" s="173">
        <v>2</v>
      </c>
      <c r="Z86" s="172">
        <v>2</v>
      </c>
      <c r="AA86" s="99">
        <v>3</v>
      </c>
      <c r="AB86" s="173">
        <v>2</v>
      </c>
    </row>
    <row r="87" spans="2:28" ht="27">
      <c r="B87" s="70">
        <v>44665</v>
      </c>
      <c r="C87" s="74" t="s">
        <v>157</v>
      </c>
      <c r="D87" s="574" t="s">
        <v>80</v>
      </c>
      <c r="E87" s="574" t="s">
        <v>25</v>
      </c>
      <c r="F87" s="81">
        <v>50</v>
      </c>
      <c r="G87" s="95">
        <v>14</v>
      </c>
      <c r="H87" s="96">
        <v>14</v>
      </c>
      <c r="I87" s="96">
        <v>15</v>
      </c>
      <c r="J87" s="97">
        <v>7</v>
      </c>
      <c r="K87" s="141">
        <v>3</v>
      </c>
      <c r="L87" s="142">
        <v>3</v>
      </c>
      <c r="M87" s="142">
        <v>3</v>
      </c>
      <c r="N87" s="185">
        <v>2.5</v>
      </c>
      <c r="O87" s="186">
        <v>2.5</v>
      </c>
      <c r="P87" s="144">
        <v>3</v>
      </c>
      <c r="Q87" s="142">
        <v>3</v>
      </c>
      <c r="R87" s="142">
        <v>3</v>
      </c>
      <c r="S87" s="142">
        <v>3</v>
      </c>
      <c r="T87" s="186">
        <v>2</v>
      </c>
      <c r="U87" s="187">
        <v>2.5</v>
      </c>
      <c r="V87" s="142">
        <v>4</v>
      </c>
      <c r="W87" s="142">
        <v>3</v>
      </c>
      <c r="X87" s="185">
        <v>2.5</v>
      </c>
      <c r="Y87" s="143">
        <v>3</v>
      </c>
      <c r="Z87" s="187">
        <v>2</v>
      </c>
      <c r="AA87" s="142">
        <v>3</v>
      </c>
      <c r="AB87" s="186">
        <v>2</v>
      </c>
    </row>
    <row r="88" spans="2:28">
      <c r="B88" s="72">
        <v>44651</v>
      </c>
      <c r="C88" s="77" t="s">
        <v>158</v>
      </c>
      <c r="D88" s="578" t="s">
        <v>80</v>
      </c>
      <c r="E88" s="578" t="s">
        <v>17</v>
      </c>
      <c r="F88" s="85">
        <v>58</v>
      </c>
      <c r="G88" s="106">
        <v>16</v>
      </c>
      <c r="H88" s="107">
        <v>16</v>
      </c>
      <c r="I88" s="107">
        <v>16</v>
      </c>
      <c r="J88" s="108">
        <v>10</v>
      </c>
      <c r="K88" s="145">
        <v>3</v>
      </c>
      <c r="L88" s="146">
        <v>3</v>
      </c>
      <c r="M88" s="146">
        <v>4</v>
      </c>
      <c r="N88" s="146">
        <v>3</v>
      </c>
      <c r="O88" s="147">
        <v>3</v>
      </c>
      <c r="P88" s="148">
        <v>3</v>
      </c>
      <c r="Q88" s="146">
        <v>3</v>
      </c>
      <c r="R88" s="146">
        <v>3</v>
      </c>
      <c r="S88" s="146">
        <v>4</v>
      </c>
      <c r="T88" s="147">
        <v>3</v>
      </c>
      <c r="U88" s="148">
        <v>3</v>
      </c>
      <c r="V88" s="146">
        <v>4</v>
      </c>
      <c r="W88" s="146">
        <v>3</v>
      </c>
      <c r="X88" s="146">
        <v>3</v>
      </c>
      <c r="Y88" s="147">
        <v>3</v>
      </c>
      <c r="Z88" s="148">
        <v>4</v>
      </c>
      <c r="AA88" s="146">
        <v>3</v>
      </c>
      <c r="AB88" s="147">
        <v>3</v>
      </c>
    </row>
    <row r="90" spans="2:28" ht="18.95">
      <c r="F90" s="745" t="s">
        <v>159</v>
      </c>
      <c r="G90" s="746"/>
      <c r="H90" s="746"/>
      <c r="I90" s="759"/>
      <c r="J90" s="762" t="s">
        <v>160</v>
      </c>
      <c r="K90" s="764" t="s">
        <v>63</v>
      </c>
      <c r="L90" s="764"/>
      <c r="M90" s="764"/>
      <c r="N90" s="764"/>
      <c r="O90" s="765"/>
      <c r="P90" s="766" t="s">
        <v>64</v>
      </c>
      <c r="Q90" s="767"/>
      <c r="R90" s="767"/>
      <c r="S90" s="767"/>
      <c r="T90" s="768"/>
      <c r="U90" s="769" t="s">
        <v>65</v>
      </c>
      <c r="V90" s="770"/>
      <c r="W90" s="770"/>
      <c r="X90" s="770"/>
      <c r="Y90" s="770"/>
      <c r="Z90" s="756" t="s">
        <v>66</v>
      </c>
      <c r="AA90" s="757"/>
      <c r="AB90" s="758"/>
    </row>
    <row r="91" spans="2:28">
      <c r="F91" s="747"/>
      <c r="G91" s="748"/>
      <c r="H91" s="748"/>
      <c r="I91" s="760"/>
      <c r="J91" s="763"/>
      <c r="K91" s="10">
        <v>1</v>
      </c>
      <c r="L91" s="11">
        <v>2</v>
      </c>
      <c r="M91" s="11">
        <v>3</v>
      </c>
      <c r="N91" s="11">
        <v>4</v>
      </c>
      <c r="O91" s="188">
        <v>5</v>
      </c>
      <c r="P91" s="10">
        <v>6</v>
      </c>
      <c r="Q91" s="11">
        <v>7</v>
      </c>
      <c r="R91" s="11">
        <v>8</v>
      </c>
      <c r="S91" s="11">
        <v>9</v>
      </c>
      <c r="T91" s="12">
        <v>10</v>
      </c>
      <c r="U91" s="189">
        <v>11</v>
      </c>
      <c r="V91" s="11">
        <v>12</v>
      </c>
      <c r="W91" s="11">
        <v>13</v>
      </c>
      <c r="X91" s="11">
        <v>14</v>
      </c>
      <c r="Y91" s="188">
        <v>15</v>
      </c>
      <c r="Z91" s="190">
        <v>16</v>
      </c>
      <c r="AA91" s="191">
        <v>17</v>
      </c>
      <c r="AB91" s="192">
        <v>18</v>
      </c>
    </row>
    <row r="92" spans="2:28">
      <c r="F92" s="747"/>
      <c r="G92" s="748"/>
      <c r="H92" s="748"/>
      <c r="I92" s="760"/>
      <c r="J92" s="193" t="s">
        <v>161</v>
      </c>
      <c r="K92" s="194">
        <v>0</v>
      </c>
      <c r="L92" s="195">
        <v>7</v>
      </c>
      <c r="M92" s="197"/>
      <c r="N92" s="195">
        <v>3</v>
      </c>
      <c r="O92" s="196">
        <v>10</v>
      </c>
      <c r="P92" s="223"/>
      <c r="Q92" s="197"/>
      <c r="R92" s="197"/>
      <c r="S92" s="197"/>
      <c r="T92" s="224"/>
      <c r="U92" s="228">
        <v>1</v>
      </c>
      <c r="V92" s="195">
        <v>4</v>
      </c>
      <c r="W92" s="24">
        <v>3</v>
      </c>
      <c r="X92" s="24">
        <v>1</v>
      </c>
      <c r="Y92" s="196">
        <v>1</v>
      </c>
      <c r="Z92" s="198">
        <v>2</v>
      </c>
      <c r="AA92" s="21">
        <v>2</v>
      </c>
      <c r="AB92" s="199">
        <v>12</v>
      </c>
    </row>
    <row r="93" spans="2:28">
      <c r="C93" s="229"/>
      <c r="F93" s="747"/>
      <c r="G93" s="748"/>
      <c r="H93" s="748"/>
      <c r="I93" s="760"/>
      <c r="J93" s="200" t="s">
        <v>162</v>
      </c>
      <c r="K93" s="201">
        <v>25</v>
      </c>
      <c r="L93" s="202">
        <v>32</v>
      </c>
      <c r="M93" s="202">
        <v>20</v>
      </c>
      <c r="N93" s="202">
        <v>41</v>
      </c>
      <c r="O93" s="203">
        <v>27</v>
      </c>
      <c r="P93" s="204"/>
      <c r="Q93" s="31">
        <v>23</v>
      </c>
      <c r="R93" s="31">
        <v>10</v>
      </c>
      <c r="S93" s="202">
        <v>31</v>
      </c>
      <c r="T93" s="34">
        <v>35</v>
      </c>
      <c r="U93" s="205">
        <v>30</v>
      </c>
      <c r="V93" s="31">
        <v>2</v>
      </c>
      <c r="W93" s="31">
        <v>27</v>
      </c>
      <c r="X93" s="31">
        <v>34</v>
      </c>
      <c r="Y93" s="32">
        <v>26</v>
      </c>
      <c r="Z93" s="33">
        <v>45</v>
      </c>
      <c r="AA93" s="31">
        <v>17</v>
      </c>
      <c r="AB93" s="34">
        <v>30</v>
      </c>
    </row>
    <row r="94" spans="2:28">
      <c r="F94" s="747"/>
      <c r="G94" s="748"/>
      <c r="H94" s="748"/>
      <c r="I94" s="760"/>
      <c r="J94" s="206" t="s">
        <v>163</v>
      </c>
      <c r="K94" s="201">
        <v>43</v>
      </c>
      <c r="L94" s="202">
        <v>28</v>
      </c>
      <c r="M94" s="202">
        <v>44</v>
      </c>
      <c r="N94" s="202">
        <v>23</v>
      </c>
      <c r="O94" s="203">
        <v>31</v>
      </c>
      <c r="P94" s="33">
        <v>68</v>
      </c>
      <c r="Q94" s="31">
        <v>45</v>
      </c>
      <c r="R94" s="31">
        <v>57</v>
      </c>
      <c r="S94" s="31">
        <v>35</v>
      </c>
      <c r="T94" s="34">
        <v>33</v>
      </c>
      <c r="U94" s="205">
        <v>33</v>
      </c>
      <c r="V94" s="31">
        <v>33</v>
      </c>
      <c r="W94" s="31">
        <v>35</v>
      </c>
      <c r="X94" s="31">
        <v>27</v>
      </c>
      <c r="Y94" s="32">
        <v>33</v>
      </c>
      <c r="Z94" s="33">
        <v>20</v>
      </c>
      <c r="AA94" s="31">
        <v>45</v>
      </c>
      <c r="AB94" s="34">
        <v>24</v>
      </c>
    </row>
    <row r="95" spans="2:28">
      <c r="F95" s="747"/>
      <c r="G95" s="748"/>
      <c r="H95" s="748"/>
      <c r="I95" s="760"/>
      <c r="J95" s="206" t="s">
        <v>164</v>
      </c>
      <c r="K95" s="204"/>
      <c r="L95" s="202">
        <v>1</v>
      </c>
      <c r="M95" s="202">
        <v>4</v>
      </c>
      <c r="N95" s="202">
        <v>1</v>
      </c>
      <c r="O95" s="207"/>
      <c r="P95" s="204"/>
      <c r="Q95" s="208"/>
      <c r="R95" s="31">
        <v>1</v>
      </c>
      <c r="S95" s="31">
        <v>2</v>
      </c>
      <c r="T95" s="210"/>
      <c r="U95" s="205">
        <v>1</v>
      </c>
      <c r="V95" s="31">
        <v>26</v>
      </c>
      <c r="W95" s="227"/>
      <c r="X95" s="31">
        <v>2</v>
      </c>
      <c r="Y95" s="203">
        <v>5</v>
      </c>
      <c r="Z95" s="201">
        <v>1</v>
      </c>
      <c r="AA95" s="202">
        <v>3</v>
      </c>
      <c r="AB95" s="210"/>
    </row>
    <row r="96" spans="2:28">
      <c r="F96" s="747"/>
      <c r="G96" s="748"/>
      <c r="H96" s="748"/>
      <c r="I96" s="760"/>
      <c r="J96" s="206" t="s">
        <v>165</v>
      </c>
      <c r="K96" s="204"/>
      <c r="L96" s="208"/>
      <c r="M96" s="208"/>
      <c r="N96" s="208"/>
      <c r="O96" s="207"/>
      <c r="P96" s="204"/>
      <c r="Q96" s="208"/>
      <c r="R96" s="208"/>
      <c r="S96" s="208"/>
      <c r="T96" s="210"/>
      <c r="U96" s="211"/>
      <c r="V96" s="208"/>
      <c r="W96" s="208"/>
      <c r="X96" s="208"/>
      <c r="Y96" s="207"/>
      <c r="Z96" s="204"/>
      <c r="AA96" s="208"/>
      <c r="AB96" s="210"/>
    </row>
    <row r="97" spans="3:28">
      <c r="F97" s="747"/>
      <c r="G97" s="748"/>
      <c r="H97" s="748"/>
      <c r="I97" s="760"/>
      <c r="J97" s="212" t="s">
        <v>166</v>
      </c>
      <c r="K97" s="204"/>
      <c r="L97" s="208"/>
      <c r="M97" s="208"/>
      <c r="N97" s="208"/>
      <c r="O97" s="207"/>
      <c r="P97" s="204"/>
      <c r="Q97" s="208"/>
      <c r="R97" s="208"/>
      <c r="S97" s="208"/>
      <c r="T97" s="210"/>
      <c r="U97" s="211"/>
      <c r="V97" s="208"/>
      <c r="W97" s="208"/>
      <c r="X97" s="208"/>
      <c r="Y97" s="207"/>
      <c r="Z97" s="204"/>
      <c r="AA97" s="208"/>
      <c r="AB97" s="210"/>
    </row>
    <row r="98" spans="3:28">
      <c r="F98" s="747"/>
      <c r="G98" s="748"/>
      <c r="H98" s="748"/>
      <c r="I98" s="760"/>
      <c r="J98" s="212" t="s">
        <v>167</v>
      </c>
      <c r="K98" s="204"/>
      <c r="L98" s="208"/>
      <c r="M98" s="208"/>
      <c r="N98" s="208"/>
      <c r="O98" s="207"/>
      <c r="P98" s="204"/>
      <c r="Q98" s="208"/>
      <c r="R98" s="208"/>
      <c r="S98" s="208"/>
      <c r="T98" s="210"/>
      <c r="U98" s="30">
        <v>1</v>
      </c>
      <c r="V98" s="31">
        <v>1</v>
      </c>
      <c r="W98" s="31">
        <v>1</v>
      </c>
      <c r="X98" s="202">
        <v>2</v>
      </c>
      <c r="Y98" s="32">
        <v>1</v>
      </c>
      <c r="Z98" s="204"/>
      <c r="AA98" s="31">
        <v>1</v>
      </c>
      <c r="AB98" s="209">
        <v>2</v>
      </c>
    </row>
    <row r="99" spans="3:28">
      <c r="F99" s="747"/>
      <c r="G99" s="748"/>
      <c r="H99" s="748"/>
      <c r="I99" s="760"/>
      <c r="J99" s="212" t="s">
        <v>168</v>
      </c>
      <c r="K99" s="204"/>
      <c r="L99" s="208"/>
      <c r="M99" s="208"/>
      <c r="N99" s="208"/>
      <c r="O99" s="207"/>
      <c r="P99" s="204"/>
      <c r="Q99" s="208"/>
      <c r="R99" s="208"/>
      <c r="S99" s="208"/>
      <c r="T99" s="210"/>
      <c r="U99" s="211"/>
      <c r="V99" s="208"/>
      <c r="W99" s="208"/>
      <c r="X99" s="208"/>
      <c r="Y99" s="207"/>
      <c r="Z99" s="204"/>
      <c r="AA99" s="208"/>
      <c r="AB99" s="210"/>
    </row>
    <row r="100" spans="3:28">
      <c r="F100" s="749"/>
      <c r="G100" s="750"/>
      <c r="H100" s="750"/>
      <c r="I100" s="761"/>
      <c r="J100" s="213" t="s">
        <v>169</v>
      </c>
      <c r="K100" s="214"/>
      <c r="L100" s="215"/>
      <c r="M100" s="215"/>
      <c r="N100" s="215"/>
      <c r="O100" s="216"/>
      <c r="P100" s="214"/>
      <c r="Q100" s="215"/>
      <c r="R100" s="215"/>
      <c r="S100" s="215"/>
      <c r="T100" s="225"/>
      <c r="U100" s="218">
        <v>2</v>
      </c>
      <c r="V100" s="217">
        <v>2</v>
      </c>
      <c r="W100" s="217">
        <v>2</v>
      </c>
      <c r="X100" s="217">
        <v>2</v>
      </c>
      <c r="Y100" s="219">
        <v>2</v>
      </c>
      <c r="Z100" s="214"/>
      <c r="AA100" s="215"/>
      <c r="AB100" s="225"/>
    </row>
    <row r="103" spans="3:28" ht="45.75" customHeight="1">
      <c r="C103" s="698" t="s">
        <v>43</v>
      </c>
      <c r="D103" s="622" t="s">
        <v>12</v>
      </c>
      <c r="E103" s="619" t="s">
        <v>13</v>
      </c>
      <c r="F103" s="621" t="s">
        <v>14</v>
      </c>
      <c r="G103" s="621" t="s">
        <v>15</v>
      </c>
      <c r="H103" s="620" t="s">
        <v>16</v>
      </c>
    </row>
    <row r="104" spans="3:28" ht="15" customHeight="1">
      <c r="C104" s="699"/>
      <c r="D104" s="618" t="s">
        <v>17</v>
      </c>
      <c r="E104" s="21" t="s">
        <v>44</v>
      </c>
      <c r="F104" s="21">
        <v>46.7</v>
      </c>
      <c r="G104" s="21" t="s">
        <v>45</v>
      </c>
      <c r="H104" s="199" t="s">
        <v>24</v>
      </c>
    </row>
    <row r="105" spans="3:28" ht="15" customHeight="1">
      <c r="C105" s="699"/>
      <c r="D105" s="580" t="s">
        <v>21</v>
      </c>
      <c r="E105" s="31" t="s">
        <v>46</v>
      </c>
      <c r="F105" s="31">
        <v>47.6</v>
      </c>
      <c r="G105" s="31" t="s">
        <v>47</v>
      </c>
      <c r="H105" s="34" t="s">
        <v>30</v>
      </c>
    </row>
    <row r="106" spans="3:28" ht="15" customHeight="1">
      <c r="C106" s="699"/>
      <c r="D106" s="580" t="s">
        <v>25</v>
      </c>
      <c r="E106" s="31" t="s">
        <v>48</v>
      </c>
      <c r="F106" s="31">
        <v>46</v>
      </c>
      <c r="G106" s="31" t="s">
        <v>49</v>
      </c>
      <c r="H106" s="210"/>
    </row>
    <row r="107" spans="3:28" ht="15" customHeight="1">
      <c r="C107" s="699"/>
      <c r="D107" s="624" t="s">
        <v>28</v>
      </c>
      <c r="E107" s="372" t="s">
        <v>50</v>
      </c>
      <c r="F107" s="372">
        <v>49</v>
      </c>
      <c r="G107" s="372" t="s">
        <v>30</v>
      </c>
      <c r="H107" s="643"/>
    </row>
    <row r="108" spans="3:28" ht="15" customHeight="1">
      <c r="C108" s="699"/>
      <c r="D108" s="623" t="s">
        <v>31</v>
      </c>
      <c r="E108" s="40" t="s">
        <v>50</v>
      </c>
      <c r="F108" s="40">
        <v>50</v>
      </c>
      <c r="G108" s="40" t="s">
        <v>30</v>
      </c>
      <c r="H108" s="225"/>
    </row>
    <row r="109" spans="3:28">
      <c r="C109" s="699"/>
      <c r="D109" s="618" t="s">
        <v>33</v>
      </c>
      <c r="E109" s="21" t="s">
        <v>50</v>
      </c>
      <c r="F109" s="21">
        <v>51</v>
      </c>
      <c r="G109" s="21" t="s">
        <v>30</v>
      </c>
      <c r="H109" s="646"/>
    </row>
    <row r="110" spans="3:28">
      <c r="C110" s="700"/>
      <c r="D110" s="623" t="s">
        <v>37</v>
      </c>
      <c r="E110" s="40" t="s">
        <v>51</v>
      </c>
      <c r="F110" s="40">
        <v>46.9</v>
      </c>
      <c r="G110" s="40" t="s">
        <v>52</v>
      </c>
      <c r="H110" s="43" t="s">
        <v>53</v>
      </c>
    </row>
  </sheetData>
  <mergeCells count="31">
    <mergeCell ref="C103:C110"/>
    <mergeCell ref="Z90:AB90"/>
    <mergeCell ref="F90:I100"/>
    <mergeCell ref="J90:J91"/>
    <mergeCell ref="K90:O90"/>
    <mergeCell ref="P90:T90"/>
    <mergeCell ref="U90:Y90"/>
    <mergeCell ref="A1:Y1"/>
    <mergeCell ref="A3:B3"/>
    <mergeCell ref="C3:O3"/>
    <mergeCell ref="A5:C9"/>
    <mergeCell ref="G5:G6"/>
    <mergeCell ref="H5:K5"/>
    <mergeCell ref="L5:P5"/>
    <mergeCell ref="Q5:U5"/>
    <mergeCell ref="V5:Z5"/>
    <mergeCell ref="B13:B14"/>
    <mergeCell ref="C13:C14"/>
    <mergeCell ref="F13:F14"/>
    <mergeCell ref="G13:J13"/>
    <mergeCell ref="K13:O13"/>
    <mergeCell ref="D13:D14"/>
    <mergeCell ref="E13:E14"/>
    <mergeCell ref="P13:T13"/>
    <mergeCell ref="U13:Y13"/>
    <mergeCell ref="Z13:AB13"/>
    <mergeCell ref="AA5:AC5"/>
    <mergeCell ref="I11:K11"/>
    <mergeCell ref="N11:P11"/>
    <mergeCell ref="S11:U11"/>
    <mergeCell ref="X11:Z11"/>
  </mergeCells>
  <conditionalFormatting sqref="L5:AC5">
    <cfRule type="cellIs" dxfId="14" priority="2" operator="equal">
      <formula>1</formula>
    </cfRule>
  </conditionalFormatting>
  <conditionalFormatting sqref="K13:AB13 L14:AB14">
    <cfRule type="cellIs" dxfId="13" priority="1" operator="equal">
      <formula>1</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873D3-F42D-456C-A4D3-929A258661BE}">
  <dimension ref="A1:X162"/>
  <sheetViews>
    <sheetView workbookViewId="0">
      <selection activeCell="I39" sqref="I39"/>
    </sheetView>
  </sheetViews>
  <sheetFormatPr defaultColWidth="8.85546875" defaultRowHeight="15"/>
  <cols>
    <col min="1" max="1" width="15.85546875" customWidth="1"/>
    <col min="2" max="2" width="11.42578125" bestFit="1" customWidth="1"/>
    <col min="3" max="3" width="19.7109375" customWidth="1"/>
    <col min="4" max="4" width="22" bestFit="1" customWidth="1"/>
    <col min="5" max="5" width="16.28515625" customWidth="1"/>
    <col min="7" max="7" width="10.42578125" customWidth="1"/>
    <col min="8" max="8" width="9.7109375" customWidth="1"/>
  </cols>
  <sheetData>
    <row r="1" spans="1:24" ht="33">
      <c r="A1" s="740" t="s">
        <v>170</v>
      </c>
      <c r="B1" s="741"/>
      <c r="C1" s="741"/>
      <c r="D1" s="741"/>
      <c r="E1" s="741"/>
      <c r="F1" s="741"/>
      <c r="G1" s="741"/>
      <c r="H1" s="741"/>
      <c r="I1" s="741"/>
      <c r="J1" s="741"/>
      <c r="K1" s="741"/>
      <c r="L1" s="741"/>
      <c r="M1" s="741"/>
      <c r="N1" s="741"/>
      <c r="O1" s="741"/>
      <c r="P1" s="741"/>
      <c r="Q1" s="741"/>
      <c r="R1" s="741"/>
      <c r="S1" s="741"/>
      <c r="T1" s="741"/>
      <c r="U1" s="741"/>
      <c r="V1" s="741"/>
      <c r="W1" s="741"/>
      <c r="X1" s="742"/>
    </row>
    <row r="2" spans="1:24" ht="33">
      <c r="A2" s="230"/>
      <c r="B2" s="231"/>
      <c r="C2" s="231"/>
      <c r="D2" s="231"/>
      <c r="E2" s="231"/>
      <c r="F2" s="231"/>
      <c r="G2" s="231"/>
      <c r="H2" s="231"/>
      <c r="I2" s="231"/>
      <c r="J2" s="231"/>
      <c r="K2" s="231"/>
      <c r="L2" s="231"/>
      <c r="M2" s="231"/>
      <c r="N2" s="230"/>
      <c r="O2" s="230"/>
      <c r="P2" s="230"/>
      <c r="Q2" s="230"/>
      <c r="R2" s="230"/>
      <c r="S2" s="230"/>
      <c r="T2" s="230"/>
      <c r="U2" s="230"/>
      <c r="V2" s="230"/>
      <c r="W2" s="230"/>
      <c r="X2" s="230"/>
    </row>
    <row r="3" spans="1:24" ht="157.5" customHeight="1">
      <c r="A3" s="232" t="s">
        <v>171</v>
      </c>
      <c r="B3" s="780" t="s">
        <v>172</v>
      </c>
      <c r="C3" s="781"/>
      <c r="D3" s="781"/>
      <c r="E3" s="781"/>
      <c r="F3" s="781"/>
      <c r="G3" s="781"/>
      <c r="H3" s="781"/>
      <c r="I3" s="781"/>
      <c r="J3" s="781"/>
      <c r="K3" s="781"/>
      <c r="L3" s="781"/>
      <c r="M3" s="782"/>
    </row>
    <row r="5" spans="1:24" ht="18.95">
      <c r="A5" s="745" t="s">
        <v>173</v>
      </c>
      <c r="B5" s="746"/>
      <c r="C5" s="746"/>
      <c r="D5" s="569"/>
      <c r="E5" s="1"/>
      <c r="F5" s="817" t="s">
        <v>57</v>
      </c>
      <c r="G5" s="785" t="s">
        <v>58</v>
      </c>
      <c r="H5" s="819"/>
      <c r="I5" s="787"/>
      <c r="J5" s="793" t="s">
        <v>59</v>
      </c>
      <c r="K5" s="793"/>
      <c r="L5" s="793"/>
      <c r="M5" s="793"/>
      <c r="N5" s="794"/>
      <c r="O5" s="766" t="s">
        <v>60</v>
      </c>
      <c r="P5" s="767"/>
      <c r="Q5" s="767"/>
      <c r="R5" s="767"/>
      <c r="S5" s="768"/>
      <c r="T5" s="777" t="s">
        <v>61</v>
      </c>
      <c r="U5" s="778"/>
      <c r="V5" s="778"/>
      <c r="W5" s="778"/>
      <c r="X5" s="779"/>
    </row>
    <row r="6" spans="1:24" ht="18.95">
      <c r="A6" s="747"/>
      <c r="B6" s="748"/>
      <c r="C6" s="748"/>
      <c r="D6" s="570"/>
      <c r="E6" s="233"/>
      <c r="F6" s="818"/>
      <c r="G6" s="234" t="s">
        <v>63</v>
      </c>
      <c r="H6" s="4" t="s">
        <v>64</v>
      </c>
      <c r="I6" s="235" t="s">
        <v>65</v>
      </c>
      <c r="J6" s="10">
        <v>1</v>
      </c>
      <c r="K6" s="11">
        <v>2</v>
      </c>
      <c r="L6" s="11">
        <v>3</v>
      </c>
      <c r="M6" s="11">
        <v>4</v>
      </c>
      <c r="N6" s="188">
        <v>5</v>
      </c>
      <c r="O6" s="10">
        <v>6</v>
      </c>
      <c r="P6" s="11">
        <v>7</v>
      </c>
      <c r="Q6" s="11">
        <v>8</v>
      </c>
      <c r="R6" s="11">
        <v>9</v>
      </c>
      <c r="S6" s="12">
        <v>10</v>
      </c>
      <c r="T6" s="189">
        <v>11</v>
      </c>
      <c r="U6" s="11">
        <v>12</v>
      </c>
      <c r="V6" s="11">
        <v>13</v>
      </c>
      <c r="W6" s="11">
        <v>14</v>
      </c>
      <c r="X6" s="12">
        <v>15</v>
      </c>
    </row>
    <row r="7" spans="1:24" ht="18.95">
      <c r="A7" s="747"/>
      <c r="B7" s="748"/>
      <c r="C7" s="748"/>
      <c r="D7" s="570"/>
      <c r="E7" s="236" t="s">
        <v>67</v>
      </c>
      <c r="F7" s="17">
        <v>38.5</v>
      </c>
      <c r="G7" s="17">
        <v>12.9</v>
      </c>
      <c r="H7" s="17">
        <v>13.3</v>
      </c>
      <c r="I7" s="17">
        <v>12.4</v>
      </c>
      <c r="J7" s="237">
        <v>2.8</v>
      </c>
      <c r="K7" s="238">
        <v>2.2999999999999998</v>
      </c>
      <c r="L7" s="238">
        <v>2.8</v>
      </c>
      <c r="M7" s="238">
        <v>2.4</v>
      </c>
      <c r="N7" s="239">
        <v>2.8</v>
      </c>
      <c r="O7" s="237">
        <v>3</v>
      </c>
      <c r="P7" s="238">
        <v>2.8</v>
      </c>
      <c r="Q7" s="238">
        <v>2.5</v>
      </c>
      <c r="R7" s="238">
        <v>2.8</v>
      </c>
      <c r="S7" s="240">
        <v>2.2999999999999998</v>
      </c>
      <c r="T7" s="241">
        <v>2.6</v>
      </c>
      <c r="U7" s="238">
        <v>3.1</v>
      </c>
      <c r="V7" s="238">
        <v>2.4</v>
      </c>
      <c r="W7" s="238">
        <v>2</v>
      </c>
      <c r="X7" s="240">
        <v>2.2999999999999998</v>
      </c>
    </row>
    <row r="8" spans="1:24" ht="18.95">
      <c r="A8" s="747"/>
      <c r="B8" s="748"/>
      <c r="C8" s="748"/>
      <c r="D8" s="570"/>
      <c r="E8" s="242" t="s">
        <v>68</v>
      </c>
      <c r="F8" s="27">
        <v>39.200000000000003</v>
      </c>
      <c r="G8" s="27">
        <v>13.9</v>
      </c>
      <c r="H8" s="27">
        <v>13.1</v>
      </c>
      <c r="I8" s="27">
        <v>12.1</v>
      </c>
      <c r="J8" s="33">
        <v>3</v>
      </c>
      <c r="K8" s="31">
        <v>2.8</v>
      </c>
      <c r="L8" s="31">
        <v>2.7</v>
      </c>
      <c r="M8" s="31">
        <v>2.7</v>
      </c>
      <c r="N8" s="32">
        <v>2.7</v>
      </c>
      <c r="O8" s="33">
        <v>3</v>
      </c>
      <c r="P8" s="31">
        <v>2.7</v>
      </c>
      <c r="Q8" s="31">
        <v>2.5</v>
      </c>
      <c r="R8" s="31">
        <v>2.6</v>
      </c>
      <c r="S8" s="34">
        <v>2.4</v>
      </c>
      <c r="T8" s="30">
        <v>2.5</v>
      </c>
      <c r="U8" s="31">
        <v>2.8</v>
      </c>
      <c r="V8" s="31">
        <v>2.2000000000000002</v>
      </c>
      <c r="W8" s="31">
        <v>2.2000000000000002</v>
      </c>
      <c r="X8" s="34">
        <v>2.5</v>
      </c>
    </row>
    <row r="9" spans="1:24" ht="18.95">
      <c r="A9" s="749"/>
      <c r="B9" s="750"/>
      <c r="C9" s="750"/>
      <c r="D9" s="571"/>
      <c r="E9" s="243" t="s">
        <v>69</v>
      </c>
      <c r="F9" s="36">
        <v>45.2</v>
      </c>
      <c r="G9" s="36">
        <v>15.8</v>
      </c>
      <c r="H9" s="36">
        <v>14.6</v>
      </c>
      <c r="I9" s="36">
        <v>14.8</v>
      </c>
      <c r="J9" s="42">
        <v>3.3</v>
      </c>
      <c r="K9" s="40">
        <v>3</v>
      </c>
      <c r="L9" s="40">
        <v>3.2</v>
      </c>
      <c r="M9" s="40">
        <v>3.1</v>
      </c>
      <c r="N9" s="41">
        <v>3.1</v>
      </c>
      <c r="O9" s="42">
        <v>3.1</v>
      </c>
      <c r="P9" s="40">
        <v>3</v>
      </c>
      <c r="Q9" s="40">
        <v>2.9</v>
      </c>
      <c r="R9" s="40">
        <v>2.8</v>
      </c>
      <c r="S9" s="43">
        <v>2.8</v>
      </c>
      <c r="T9" s="39">
        <v>3</v>
      </c>
      <c r="U9" s="40">
        <v>3.2</v>
      </c>
      <c r="V9" s="40">
        <v>2.7</v>
      </c>
      <c r="W9" s="40">
        <v>2.8</v>
      </c>
      <c r="X9" s="43">
        <v>3.1</v>
      </c>
    </row>
    <row r="11" spans="1:24" ht="66.75" customHeight="1">
      <c r="A11" s="45" t="s">
        <v>70</v>
      </c>
      <c r="B11" s="47"/>
      <c r="C11" s="244" t="s">
        <v>71</v>
      </c>
      <c r="D11" s="48"/>
      <c r="E11" s="49"/>
      <c r="F11" s="774" t="s">
        <v>72</v>
      </c>
      <c r="G11" s="775"/>
      <c r="H11" s="776"/>
      <c r="I11" s="50"/>
      <c r="J11" s="51"/>
      <c r="K11" s="774" t="s">
        <v>73</v>
      </c>
      <c r="L11" s="775"/>
      <c r="M11" s="776"/>
      <c r="N11" s="50"/>
      <c r="O11" s="52"/>
      <c r="P11" s="774" t="s">
        <v>74</v>
      </c>
      <c r="Q11" s="775"/>
      <c r="R11" s="776"/>
      <c r="S11" s="50"/>
      <c r="T11" s="53"/>
      <c r="U11" s="774" t="s">
        <v>75</v>
      </c>
      <c r="V11" s="775"/>
      <c r="W11" s="776"/>
    </row>
    <row r="13" spans="1:24" ht="18.75" customHeight="1">
      <c r="A13" s="807" t="s">
        <v>174</v>
      </c>
      <c r="B13" s="724" t="s">
        <v>76</v>
      </c>
      <c r="C13" s="811" t="s">
        <v>77</v>
      </c>
      <c r="D13" s="813" t="s">
        <v>78</v>
      </c>
      <c r="E13" s="815" t="s">
        <v>12</v>
      </c>
      <c r="F13" s="724" t="s">
        <v>57</v>
      </c>
      <c r="G13" s="804" t="s">
        <v>58</v>
      </c>
      <c r="H13" s="805"/>
      <c r="I13" s="806"/>
      <c r="J13" s="801" t="s">
        <v>59</v>
      </c>
      <c r="K13" s="802"/>
      <c r="L13" s="802"/>
      <c r="M13" s="802"/>
      <c r="N13" s="803"/>
      <c r="O13" s="795" t="s">
        <v>60</v>
      </c>
      <c r="P13" s="796"/>
      <c r="Q13" s="796"/>
      <c r="R13" s="796"/>
      <c r="S13" s="797"/>
      <c r="T13" s="798" t="s">
        <v>61</v>
      </c>
      <c r="U13" s="799"/>
      <c r="V13" s="799"/>
      <c r="W13" s="799"/>
      <c r="X13" s="800"/>
    </row>
    <row r="14" spans="1:24" ht="15" customHeight="1">
      <c r="A14" s="808"/>
      <c r="B14" s="810"/>
      <c r="C14" s="812"/>
      <c r="D14" s="814"/>
      <c r="E14" s="816"/>
      <c r="F14" s="810"/>
      <c r="G14" s="245" t="s">
        <v>63</v>
      </c>
      <c r="H14" s="246" t="s">
        <v>64</v>
      </c>
      <c r="I14" s="247" t="s">
        <v>65</v>
      </c>
      <c r="J14" s="248">
        <v>1</v>
      </c>
      <c r="K14" s="249">
        <v>2</v>
      </c>
      <c r="L14" s="249">
        <v>3</v>
      </c>
      <c r="M14" s="249">
        <v>4</v>
      </c>
      <c r="N14" s="250">
        <v>5</v>
      </c>
      <c r="O14" s="251">
        <v>6</v>
      </c>
      <c r="P14" s="252">
        <v>7</v>
      </c>
      <c r="Q14" s="252">
        <v>8</v>
      </c>
      <c r="R14" s="252">
        <v>9</v>
      </c>
      <c r="S14" s="253">
        <v>10</v>
      </c>
      <c r="T14" s="254">
        <v>11</v>
      </c>
      <c r="U14" s="255">
        <v>12</v>
      </c>
      <c r="V14" s="255">
        <v>13</v>
      </c>
      <c r="W14" s="255">
        <v>14</v>
      </c>
      <c r="X14" s="256">
        <v>15</v>
      </c>
    </row>
    <row r="15" spans="1:24" ht="28.5" customHeight="1">
      <c r="A15" s="808"/>
      <c r="B15" s="266">
        <v>44693</v>
      </c>
      <c r="C15" s="259" t="s">
        <v>175</v>
      </c>
      <c r="D15" s="602" t="s">
        <v>80</v>
      </c>
      <c r="E15" s="21" t="s">
        <v>17</v>
      </c>
      <c r="F15" s="586">
        <v>46</v>
      </c>
      <c r="G15" s="118">
        <v>15.5</v>
      </c>
      <c r="H15" s="96">
        <v>15</v>
      </c>
      <c r="I15" s="97">
        <v>15.5</v>
      </c>
      <c r="J15" s="116">
        <v>3</v>
      </c>
      <c r="K15" s="96">
        <v>3</v>
      </c>
      <c r="L15" s="96">
        <v>3</v>
      </c>
      <c r="M15" s="96">
        <v>3.5</v>
      </c>
      <c r="N15" s="97">
        <v>3</v>
      </c>
      <c r="O15" s="116">
        <v>3</v>
      </c>
      <c r="P15" s="96">
        <v>3</v>
      </c>
      <c r="Q15" s="96">
        <v>3</v>
      </c>
      <c r="R15" s="96">
        <v>3</v>
      </c>
      <c r="S15" s="117">
        <v>3</v>
      </c>
      <c r="T15" s="118">
        <v>3.5</v>
      </c>
      <c r="U15" s="96">
        <v>3.5</v>
      </c>
      <c r="V15" s="96">
        <v>2.5</v>
      </c>
      <c r="W15" s="96">
        <v>3</v>
      </c>
      <c r="X15" s="117">
        <v>3</v>
      </c>
    </row>
    <row r="16" spans="1:24" ht="25.5" customHeight="1">
      <c r="A16" s="808"/>
      <c r="B16" s="266">
        <v>44651</v>
      </c>
      <c r="C16" s="259" t="s">
        <v>176</v>
      </c>
      <c r="D16" s="603" t="s">
        <v>80</v>
      </c>
      <c r="E16" s="31" t="s">
        <v>17</v>
      </c>
      <c r="F16" s="586">
        <v>42</v>
      </c>
      <c r="G16" s="118">
        <v>13</v>
      </c>
      <c r="H16" s="96">
        <v>14</v>
      </c>
      <c r="I16" s="97">
        <v>15</v>
      </c>
      <c r="J16" s="116">
        <v>3</v>
      </c>
      <c r="K16" s="164">
        <v>2</v>
      </c>
      <c r="L16" s="96">
        <v>3</v>
      </c>
      <c r="M16" s="164">
        <v>2</v>
      </c>
      <c r="N16" s="97">
        <v>3</v>
      </c>
      <c r="O16" s="116">
        <v>3</v>
      </c>
      <c r="P16" s="96">
        <v>3</v>
      </c>
      <c r="Q16" s="96">
        <v>3</v>
      </c>
      <c r="R16" s="96">
        <v>3</v>
      </c>
      <c r="S16" s="165">
        <v>2</v>
      </c>
      <c r="T16" s="118">
        <v>3</v>
      </c>
      <c r="U16" s="96">
        <v>4</v>
      </c>
      <c r="V16" s="96">
        <v>3</v>
      </c>
      <c r="W16" s="164">
        <v>2</v>
      </c>
      <c r="X16" s="117">
        <v>3</v>
      </c>
    </row>
    <row r="17" spans="1:24" ht="28.5" customHeight="1">
      <c r="A17" s="808"/>
      <c r="B17" s="267">
        <v>44637</v>
      </c>
      <c r="C17" s="261" t="s">
        <v>177</v>
      </c>
      <c r="D17" s="604" t="s">
        <v>80</v>
      </c>
      <c r="E17" s="372" t="s">
        <v>17</v>
      </c>
      <c r="F17" s="587">
        <v>28</v>
      </c>
      <c r="G17" s="121">
        <v>10</v>
      </c>
      <c r="H17" s="99">
        <v>10</v>
      </c>
      <c r="I17" s="100">
        <v>8</v>
      </c>
      <c r="J17" s="178">
        <v>2</v>
      </c>
      <c r="K17" s="174">
        <v>2</v>
      </c>
      <c r="L17" s="174">
        <v>2</v>
      </c>
      <c r="M17" s="174">
        <v>2</v>
      </c>
      <c r="N17" s="305">
        <v>2</v>
      </c>
      <c r="O17" s="119">
        <v>3</v>
      </c>
      <c r="P17" s="174">
        <v>2</v>
      </c>
      <c r="Q17" s="306">
        <v>1</v>
      </c>
      <c r="R17" s="174">
        <v>2</v>
      </c>
      <c r="S17" s="173">
        <v>2</v>
      </c>
      <c r="T17" s="172">
        <v>2</v>
      </c>
      <c r="U17" s="174">
        <v>2</v>
      </c>
      <c r="V17" s="174">
        <v>2</v>
      </c>
      <c r="W17" s="306">
        <v>1</v>
      </c>
      <c r="X17" s="307">
        <v>1</v>
      </c>
    </row>
    <row r="18" spans="1:24" ht="24" customHeight="1">
      <c r="A18" s="809"/>
      <c r="B18" s="268">
        <v>44651</v>
      </c>
      <c r="C18" s="262" t="s">
        <v>178</v>
      </c>
      <c r="D18" s="605" t="s">
        <v>80</v>
      </c>
      <c r="E18" s="40" t="s">
        <v>17</v>
      </c>
      <c r="F18" s="588">
        <v>38</v>
      </c>
      <c r="G18" s="263">
        <v>13</v>
      </c>
      <c r="H18" s="107">
        <v>14</v>
      </c>
      <c r="I18" s="108">
        <v>11</v>
      </c>
      <c r="J18" s="264">
        <v>3</v>
      </c>
      <c r="K18" s="301">
        <v>2</v>
      </c>
      <c r="L18" s="107">
        <v>3</v>
      </c>
      <c r="M18" s="301">
        <v>2</v>
      </c>
      <c r="N18" s="108">
        <v>3</v>
      </c>
      <c r="O18" s="264">
        <v>3</v>
      </c>
      <c r="P18" s="107">
        <v>3</v>
      </c>
      <c r="Q18" s="107">
        <v>3</v>
      </c>
      <c r="R18" s="107">
        <v>3</v>
      </c>
      <c r="S18" s="298">
        <v>2</v>
      </c>
      <c r="T18" s="304">
        <v>2</v>
      </c>
      <c r="U18" s="107">
        <v>3</v>
      </c>
      <c r="V18" s="301">
        <v>2</v>
      </c>
      <c r="W18" s="301">
        <v>2</v>
      </c>
      <c r="X18" s="265">
        <v>2</v>
      </c>
    </row>
    <row r="19" spans="1:24" ht="15" hidden="1" customHeight="1">
      <c r="A19" s="257"/>
      <c r="V19">
        <f>AVERAGE(V15:V18)</f>
        <v>2.375</v>
      </c>
      <c r="X19">
        <f>AVERAGE(X15:X18)</f>
        <v>2.25</v>
      </c>
    </row>
    <row r="20" spans="1:24" ht="15" hidden="1" customHeight="1">
      <c r="A20" s="258"/>
      <c r="X20">
        <f>AVERAGE(X15:X19)</f>
        <v>2.25</v>
      </c>
    </row>
    <row r="21" spans="1:24">
      <c r="G21" s="229"/>
      <c r="H21" s="229"/>
      <c r="I21" s="229"/>
      <c r="J21" s="229"/>
      <c r="K21" s="229"/>
      <c r="L21" s="229"/>
      <c r="M21" s="229"/>
      <c r="N21" s="229">
        <f>AVERAGE(N15:N18)</f>
        <v>2.75</v>
      </c>
      <c r="O21" s="229"/>
      <c r="P21" s="229"/>
      <c r="Q21" s="229"/>
      <c r="R21" s="229"/>
      <c r="S21" s="229"/>
      <c r="T21" s="229"/>
      <c r="U21" s="229"/>
      <c r="V21" s="229"/>
      <c r="W21" s="229"/>
      <c r="X21" s="229"/>
    </row>
    <row r="22" spans="1:24" ht="18.95">
      <c r="F22" s="745" t="s">
        <v>179</v>
      </c>
      <c r="G22" s="746"/>
      <c r="H22" s="759"/>
      <c r="I22" s="791" t="s">
        <v>160</v>
      </c>
      <c r="J22" s="793" t="s">
        <v>59</v>
      </c>
      <c r="K22" s="793"/>
      <c r="L22" s="793"/>
      <c r="M22" s="793"/>
      <c r="N22" s="794"/>
      <c r="O22" s="766" t="s">
        <v>60</v>
      </c>
      <c r="P22" s="767"/>
      <c r="Q22" s="767"/>
      <c r="R22" s="767"/>
      <c r="S22" s="768"/>
      <c r="T22" s="777" t="s">
        <v>61</v>
      </c>
      <c r="U22" s="778"/>
      <c r="V22" s="778"/>
      <c r="W22" s="778"/>
      <c r="X22" s="779"/>
    </row>
    <row r="23" spans="1:24">
      <c r="F23" s="747"/>
      <c r="G23" s="748"/>
      <c r="H23" s="760"/>
      <c r="I23" s="792"/>
      <c r="J23" s="10">
        <v>1</v>
      </c>
      <c r="K23" s="11">
        <v>2</v>
      </c>
      <c r="L23" s="11">
        <v>3</v>
      </c>
      <c r="M23" s="11">
        <v>4</v>
      </c>
      <c r="N23" s="188">
        <v>5</v>
      </c>
      <c r="O23" s="10">
        <v>6</v>
      </c>
      <c r="P23" s="11">
        <v>7</v>
      </c>
      <c r="Q23" s="11">
        <v>8</v>
      </c>
      <c r="R23" s="11">
        <v>9</v>
      </c>
      <c r="S23" s="12">
        <v>10</v>
      </c>
      <c r="T23" s="189">
        <v>11</v>
      </c>
      <c r="U23" s="11">
        <v>12</v>
      </c>
      <c r="V23" s="11">
        <v>13</v>
      </c>
      <c r="W23" s="11">
        <v>14</v>
      </c>
      <c r="X23" s="12">
        <v>15</v>
      </c>
    </row>
    <row r="24" spans="1:24">
      <c r="F24" s="747"/>
      <c r="G24" s="748"/>
      <c r="H24" s="748"/>
      <c r="I24" s="269" t="s">
        <v>161</v>
      </c>
      <c r="J24" s="270"/>
      <c r="K24" s="271"/>
      <c r="L24" s="271"/>
      <c r="M24" s="271"/>
      <c r="N24" s="272"/>
      <c r="O24" s="273"/>
      <c r="P24" s="271"/>
      <c r="Q24" s="271">
        <v>1</v>
      </c>
      <c r="R24" s="271"/>
      <c r="S24" s="274"/>
      <c r="T24" s="270"/>
      <c r="U24" s="271"/>
      <c r="V24" s="271"/>
      <c r="W24" s="195">
        <v>1</v>
      </c>
      <c r="X24" s="25">
        <v>1</v>
      </c>
    </row>
    <row r="25" spans="1:24">
      <c r="F25" s="747"/>
      <c r="G25" s="748"/>
      <c r="H25" s="748"/>
      <c r="I25" s="275" t="s">
        <v>162</v>
      </c>
      <c r="J25" s="205">
        <v>1</v>
      </c>
      <c r="K25" s="202">
        <v>3</v>
      </c>
      <c r="L25" s="202">
        <v>1</v>
      </c>
      <c r="M25" s="202">
        <v>3</v>
      </c>
      <c r="N25" s="203">
        <v>1</v>
      </c>
      <c r="O25" s="276"/>
      <c r="P25" s="202">
        <v>1</v>
      </c>
      <c r="Q25" s="202"/>
      <c r="R25" s="202">
        <v>1</v>
      </c>
      <c r="S25" s="209">
        <v>3</v>
      </c>
      <c r="T25" s="205">
        <v>2</v>
      </c>
      <c r="U25" s="31">
        <v>1</v>
      </c>
      <c r="V25" s="202">
        <v>3</v>
      </c>
      <c r="W25" s="202">
        <v>2</v>
      </c>
      <c r="X25" s="34">
        <v>1</v>
      </c>
    </row>
    <row r="26" spans="1:24">
      <c r="F26" s="747"/>
      <c r="G26" s="748"/>
      <c r="H26" s="748"/>
      <c r="I26" s="28" t="s">
        <v>163</v>
      </c>
      <c r="J26" s="205">
        <v>3</v>
      </c>
      <c r="K26" s="202">
        <v>1</v>
      </c>
      <c r="L26" s="202">
        <v>3</v>
      </c>
      <c r="M26" s="202">
        <v>1</v>
      </c>
      <c r="N26" s="203">
        <v>3</v>
      </c>
      <c r="O26" s="201">
        <v>4</v>
      </c>
      <c r="P26" s="202">
        <v>3</v>
      </c>
      <c r="Q26" s="202">
        <v>3</v>
      </c>
      <c r="R26" s="202">
        <v>3</v>
      </c>
      <c r="S26" s="209">
        <v>1</v>
      </c>
      <c r="T26" s="205">
        <v>2</v>
      </c>
      <c r="U26" s="202">
        <v>2</v>
      </c>
      <c r="V26" s="202">
        <v>1</v>
      </c>
      <c r="W26" s="202">
        <v>3</v>
      </c>
      <c r="X26" s="209">
        <v>2</v>
      </c>
    </row>
    <row r="27" spans="1:24">
      <c r="F27" s="747"/>
      <c r="G27" s="748"/>
      <c r="H27" s="748"/>
      <c r="I27" s="28" t="s">
        <v>164</v>
      </c>
      <c r="J27" s="280"/>
      <c r="K27" s="277"/>
      <c r="L27" s="277"/>
      <c r="M27" s="277"/>
      <c r="N27" s="279"/>
      <c r="O27" s="276"/>
      <c r="P27" s="277"/>
      <c r="Q27" s="277"/>
      <c r="R27" s="277"/>
      <c r="S27" s="278"/>
      <c r="T27" s="280"/>
      <c r="U27" s="202">
        <v>1</v>
      </c>
      <c r="V27" s="277"/>
      <c r="W27" s="277"/>
      <c r="X27" s="278"/>
    </row>
    <row r="28" spans="1:24">
      <c r="F28" s="747"/>
      <c r="G28" s="748"/>
      <c r="H28" s="748"/>
      <c r="I28" s="28" t="s">
        <v>165</v>
      </c>
      <c r="J28" s="280"/>
      <c r="K28" s="277"/>
      <c r="L28" s="277"/>
      <c r="M28" s="277"/>
      <c r="N28" s="279"/>
      <c r="O28" s="276"/>
      <c r="P28" s="277"/>
      <c r="Q28" s="277"/>
      <c r="R28" s="277"/>
      <c r="S28" s="278"/>
      <c r="T28" s="280"/>
      <c r="U28" s="277"/>
      <c r="V28" s="277"/>
      <c r="W28" s="277"/>
      <c r="X28" s="278"/>
    </row>
    <row r="29" spans="1:24">
      <c r="F29" s="747"/>
      <c r="G29" s="748"/>
      <c r="H29" s="748"/>
      <c r="I29" s="281" t="s">
        <v>166</v>
      </c>
      <c r="J29" s="280"/>
      <c r="K29" s="277"/>
      <c r="L29" s="277"/>
      <c r="M29" s="277"/>
      <c r="N29" s="279"/>
      <c r="O29" s="276"/>
      <c r="P29" s="277"/>
      <c r="Q29" s="277"/>
      <c r="R29" s="277"/>
      <c r="S29" s="278"/>
      <c r="T29" s="280"/>
      <c r="U29" s="277"/>
      <c r="V29" s="277"/>
      <c r="W29" s="277"/>
      <c r="X29" s="278"/>
    </row>
    <row r="30" spans="1:24">
      <c r="F30" s="747"/>
      <c r="G30" s="748"/>
      <c r="H30" s="748"/>
      <c r="I30" s="281" t="s">
        <v>167</v>
      </c>
      <c r="J30" s="280"/>
      <c r="K30" s="277"/>
      <c r="L30" s="277"/>
      <c r="M30" s="277"/>
      <c r="N30" s="279"/>
      <c r="O30" s="276"/>
      <c r="P30" s="277"/>
      <c r="Q30" s="277"/>
      <c r="R30" s="277"/>
      <c r="S30" s="278"/>
      <c r="T30" s="280"/>
      <c r="U30" s="277"/>
      <c r="V30" s="277"/>
      <c r="W30" s="277"/>
      <c r="X30" s="278"/>
    </row>
    <row r="31" spans="1:24">
      <c r="F31" s="747"/>
      <c r="G31" s="748"/>
      <c r="H31" s="748"/>
      <c r="I31" s="281" t="s">
        <v>168</v>
      </c>
      <c r="J31" s="280"/>
      <c r="K31" s="277"/>
      <c r="L31" s="277"/>
      <c r="M31" s="277"/>
      <c r="N31" s="279"/>
      <c r="O31" s="276"/>
      <c r="P31" s="277"/>
      <c r="Q31" s="277"/>
      <c r="R31" s="277"/>
      <c r="S31" s="278"/>
      <c r="T31" s="280"/>
      <c r="U31" s="277"/>
      <c r="V31" s="277"/>
      <c r="W31" s="277"/>
      <c r="X31" s="278"/>
    </row>
    <row r="32" spans="1:24">
      <c r="F32" s="749"/>
      <c r="G32" s="750"/>
      <c r="H32" s="750"/>
      <c r="I32" s="282" t="s">
        <v>169</v>
      </c>
      <c r="J32" s="283"/>
      <c r="K32" s="284"/>
      <c r="L32" s="284"/>
      <c r="M32" s="284"/>
      <c r="N32" s="285"/>
      <c r="O32" s="286"/>
      <c r="P32" s="284"/>
      <c r="Q32" s="284"/>
      <c r="R32" s="284"/>
      <c r="S32" s="287"/>
      <c r="T32" s="283"/>
      <c r="U32" s="284"/>
      <c r="V32" s="284"/>
      <c r="W32" s="284"/>
      <c r="X32" s="287"/>
    </row>
    <row r="36" spans="1:24" ht="48">
      <c r="C36" s="698" t="s">
        <v>43</v>
      </c>
      <c r="D36" s="627" t="s">
        <v>12</v>
      </c>
      <c r="E36" s="628" t="s">
        <v>13</v>
      </c>
      <c r="F36" s="629" t="s">
        <v>14</v>
      </c>
      <c r="G36" s="629" t="s">
        <v>15</v>
      </c>
      <c r="H36" s="630" t="s">
        <v>16</v>
      </c>
    </row>
    <row r="37" spans="1:24" ht="15" customHeight="1">
      <c r="C37" s="772"/>
      <c r="D37" s="640" t="s">
        <v>17</v>
      </c>
      <c r="E37" s="372" t="s">
        <v>49</v>
      </c>
      <c r="F37" s="372">
        <v>38.5</v>
      </c>
      <c r="G37" s="372" t="s">
        <v>49</v>
      </c>
      <c r="H37" s="625" t="s">
        <v>180</v>
      </c>
    </row>
    <row r="38" spans="1:24" ht="15" customHeight="1">
      <c r="C38" s="772"/>
      <c r="D38" s="639" t="s">
        <v>21</v>
      </c>
      <c r="E38" s="31">
        <v>0</v>
      </c>
      <c r="F38" s="208"/>
      <c r="G38" s="208"/>
      <c r="H38" s="208"/>
    </row>
    <row r="39" spans="1:24" ht="15" customHeight="1">
      <c r="C39" s="772"/>
      <c r="D39" s="639" t="s">
        <v>181</v>
      </c>
      <c r="E39" s="31">
        <v>0</v>
      </c>
      <c r="F39" s="208"/>
      <c r="G39" s="208"/>
      <c r="H39" s="208"/>
    </row>
    <row r="40" spans="1:24" ht="15" customHeight="1">
      <c r="C40" s="772"/>
      <c r="D40" s="640" t="s">
        <v>28</v>
      </c>
      <c r="E40" s="372">
        <v>0</v>
      </c>
      <c r="F40" s="644"/>
      <c r="G40" s="644"/>
      <c r="H40" s="644"/>
    </row>
    <row r="41" spans="1:24" ht="15" customHeight="1">
      <c r="C41" s="772"/>
      <c r="D41" s="626" t="s">
        <v>31</v>
      </c>
      <c r="E41" s="40">
        <v>0</v>
      </c>
      <c r="F41" s="215"/>
      <c r="G41" s="215"/>
      <c r="H41" s="215"/>
    </row>
    <row r="42" spans="1:24" ht="15" customHeight="1">
      <c r="C42" s="772"/>
      <c r="D42" s="399" t="s">
        <v>33</v>
      </c>
      <c r="E42" s="21">
        <v>0</v>
      </c>
      <c r="F42" s="647"/>
      <c r="G42" s="647"/>
      <c r="H42" s="647"/>
    </row>
    <row r="43" spans="1:24" ht="15" customHeight="1">
      <c r="C43" s="773"/>
      <c r="D43" s="631" t="s">
        <v>37</v>
      </c>
      <c r="E43" s="317" t="s">
        <v>49</v>
      </c>
      <c r="F43" s="317">
        <v>38.5</v>
      </c>
      <c r="G43" s="317" t="s">
        <v>49</v>
      </c>
      <c r="H43" s="318" t="s">
        <v>180</v>
      </c>
    </row>
    <row r="44" spans="1:24" ht="277.5" customHeight="1"/>
    <row r="45" spans="1:24" ht="288.75" customHeight="1"/>
    <row r="46" spans="1:24" ht="155.25" customHeight="1">
      <c r="A46" s="222" t="s">
        <v>182</v>
      </c>
      <c r="B46" s="780" t="s">
        <v>183</v>
      </c>
      <c r="C46" s="781"/>
      <c r="D46" s="781"/>
      <c r="E46" s="781"/>
      <c r="F46" s="781"/>
      <c r="G46" s="781"/>
      <c r="H46" s="781"/>
      <c r="I46" s="781"/>
      <c r="J46" s="781"/>
      <c r="K46" s="781"/>
      <c r="L46" s="781"/>
      <c r="M46" s="782"/>
    </row>
    <row r="48" spans="1:24" ht="18.75" customHeight="1">
      <c r="A48" s="745" t="s">
        <v>184</v>
      </c>
      <c r="B48" s="746"/>
      <c r="C48" s="746"/>
      <c r="D48" s="569"/>
      <c r="E48" s="1"/>
      <c r="F48" s="783" t="s">
        <v>57</v>
      </c>
      <c r="G48" s="785" t="s">
        <v>58</v>
      </c>
      <c r="H48" s="786"/>
      <c r="I48" s="787"/>
      <c r="J48" s="788" t="s">
        <v>59</v>
      </c>
      <c r="K48" s="789"/>
      <c r="L48" s="789"/>
      <c r="M48" s="789"/>
      <c r="N48" s="790"/>
      <c r="O48" s="766" t="s">
        <v>60</v>
      </c>
      <c r="P48" s="767"/>
      <c r="Q48" s="767"/>
      <c r="R48" s="767"/>
      <c r="S48" s="768"/>
      <c r="T48" s="777" t="s">
        <v>61</v>
      </c>
      <c r="U48" s="778"/>
      <c r="V48" s="778"/>
      <c r="W48" s="778"/>
      <c r="X48" s="779"/>
    </row>
    <row r="49" spans="1:24" ht="15" customHeight="1">
      <c r="A49" s="747"/>
      <c r="B49" s="748"/>
      <c r="C49" s="748"/>
      <c r="D49" s="570"/>
      <c r="E49" s="233"/>
      <c r="F49" s="784"/>
      <c r="G49" s="234" t="s">
        <v>63</v>
      </c>
      <c r="H49" s="4" t="s">
        <v>64</v>
      </c>
      <c r="I49" s="235" t="s">
        <v>65</v>
      </c>
      <c r="J49" s="10">
        <v>1</v>
      </c>
      <c r="K49" s="11">
        <v>2</v>
      </c>
      <c r="L49" s="11">
        <v>3</v>
      </c>
      <c r="M49" s="11">
        <v>4</v>
      </c>
      <c r="N49" s="188">
        <v>5</v>
      </c>
      <c r="O49" s="10">
        <v>6</v>
      </c>
      <c r="P49" s="11">
        <v>7</v>
      </c>
      <c r="Q49" s="11">
        <v>8</v>
      </c>
      <c r="R49" s="11">
        <v>9</v>
      </c>
      <c r="S49" s="12">
        <v>10</v>
      </c>
      <c r="T49" s="189">
        <v>11</v>
      </c>
      <c r="U49" s="11">
        <v>12</v>
      </c>
      <c r="V49" s="11">
        <v>13</v>
      </c>
      <c r="W49" s="11">
        <v>14</v>
      </c>
      <c r="X49" s="12">
        <v>15</v>
      </c>
    </row>
    <row r="50" spans="1:24" ht="15" customHeight="1">
      <c r="A50" s="747"/>
      <c r="B50" s="748"/>
      <c r="C50" s="748"/>
      <c r="D50" s="570"/>
      <c r="E50" s="236" t="s">
        <v>67</v>
      </c>
      <c r="F50" s="17">
        <v>40.4</v>
      </c>
      <c r="G50" s="17">
        <v>13.4</v>
      </c>
      <c r="H50" s="17">
        <v>13.7</v>
      </c>
      <c r="I50" s="17">
        <v>13.2</v>
      </c>
      <c r="J50" s="23">
        <v>3</v>
      </c>
      <c r="K50" s="24">
        <v>2.8</v>
      </c>
      <c r="L50" s="24">
        <v>3</v>
      </c>
      <c r="M50" s="24">
        <v>2.2000000000000002</v>
      </c>
      <c r="N50" s="289">
        <v>2.4</v>
      </c>
      <c r="O50" s="23">
        <v>3</v>
      </c>
      <c r="P50" s="24">
        <v>2.6</v>
      </c>
      <c r="Q50" s="24">
        <v>2.2999999999999998</v>
      </c>
      <c r="R50" s="24">
        <v>2.8</v>
      </c>
      <c r="S50" s="289">
        <v>3</v>
      </c>
      <c r="T50" s="23">
        <v>2.9</v>
      </c>
      <c r="U50" s="24">
        <v>3.3</v>
      </c>
      <c r="V50" s="24">
        <v>2.2000000000000002</v>
      </c>
      <c r="W50" s="24">
        <v>2.4</v>
      </c>
      <c r="X50" s="25">
        <v>2.4</v>
      </c>
    </row>
    <row r="51" spans="1:24" ht="15" customHeight="1">
      <c r="A51" s="747"/>
      <c r="B51" s="748"/>
      <c r="C51" s="748"/>
      <c r="D51" s="570"/>
      <c r="E51" s="242" t="s">
        <v>68</v>
      </c>
      <c r="F51" s="27">
        <v>40.9</v>
      </c>
      <c r="G51" s="27">
        <v>13.2</v>
      </c>
      <c r="H51" s="27">
        <v>13.7</v>
      </c>
      <c r="I51" s="27">
        <v>14</v>
      </c>
      <c r="J51" s="198">
        <v>2.7</v>
      </c>
      <c r="K51" s="21">
        <v>2.7</v>
      </c>
      <c r="L51" s="21">
        <v>3</v>
      </c>
      <c r="M51" s="21">
        <v>2.4</v>
      </c>
      <c r="N51" s="22">
        <v>2.2999999999999998</v>
      </c>
      <c r="O51" s="198">
        <v>3</v>
      </c>
      <c r="P51" s="21">
        <v>2.6</v>
      </c>
      <c r="Q51" s="21">
        <v>2.6</v>
      </c>
      <c r="R51" s="21">
        <v>2.8</v>
      </c>
      <c r="S51" s="22">
        <v>2.6</v>
      </c>
      <c r="T51" s="198">
        <v>2.9</v>
      </c>
      <c r="U51" s="21">
        <v>3.6</v>
      </c>
      <c r="V51" s="21">
        <v>2.5</v>
      </c>
      <c r="W51" s="21">
        <v>2.4</v>
      </c>
      <c r="X51" s="199">
        <v>2.6</v>
      </c>
    </row>
    <row r="52" spans="1:24" ht="15" customHeight="1">
      <c r="A52" s="749"/>
      <c r="B52" s="750"/>
      <c r="C52" s="750"/>
      <c r="D52" s="571"/>
      <c r="E52" s="243" t="s">
        <v>69</v>
      </c>
      <c r="F52" s="36">
        <v>44.4</v>
      </c>
      <c r="G52" s="36">
        <v>14.7</v>
      </c>
      <c r="H52" s="36">
        <v>14.4</v>
      </c>
      <c r="I52" s="36">
        <v>15.3</v>
      </c>
      <c r="J52" s="42">
        <v>3</v>
      </c>
      <c r="K52" s="40">
        <v>2.9</v>
      </c>
      <c r="L52" s="40">
        <v>3.2</v>
      </c>
      <c r="M52" s="40">
        <v>2.7</v>
      </c>
      <c r="N52" s="41">
        <v>2.8</v>
      </c>
      <c r="O52" s="42">
        <v>3</v>
      </c>
      <c r="P52" s="40">
        <v>2.8</v>
      </c>
      <c r="Q52" s="40">
        <v>2.9</v>
      </c>
      <c r="R52" s="40">
        <v>3</v>
      </c>
      <c r="S52" s="41">
        <v>2.7</v>
      </c>
      <c r="T52" s="42">
        <v>3.2</v>
      </c>
      <c r="U52" s="40">
        <v>3.5</v>
      </c>
      <c r="V52" s="40">
        <v>2.9</v>
      </c>
      <c r="W52" s="40">
        <v>2.8</v>
      </c>
      <c r="X52" s="43">
        <v>3</v>
      </c>
    </row>
    <row r="53" spans="1:24" ht="18.95">
      <c r="A53" s="290"/>
      <c r="B53" s="290"/>
      <c r="C53" s="290"/>
      <c r="D53" s="290"/>
      <c r="F53" s="44"/>
      <c r="G53" s="44"/>
      <c r="H53" s="44"/>
      <c r="I53" s="44"/>
      <c r="J53" s="44"/>
      <c r="K53" s="44"/>
      <c r="L53" s="44"/>
      <c r="M53" s="44"/>
      <c r="N53" s="44"/>
      <c r="O53" s="44"/>
      <c r="P53" s="44"/>
      <c r="Q53" s="44"/>
      <c r="R53" s="44"/>
      <c r="S53" s="44"/>
      <c r="T53" s="44"/>
      <c r="U53" s="44"/>
      <c r="V53" s="44"/>
      <c r="W53" s="44"/>
      <c r="X53" s="44"/>
    </row>
    <row r="54" spans="1:24" ht="64.5" customHeight="1">
      <c r="A54" s="45" t="s">
        <v>70</v>
      </c>
      <c r="B54" s="47"/>
      <c r="C54" s="244" t="s">
        <v>71</v>
      </c>
      <c r="D54" s="48"/>
      <c r="E54" s="49"/>
      <c r="F54" s="774" t="s">
        <v>72</v>
      </c>
      <c r="G54" s="775"/>
      <c r="H54" s="776"/>
      <c r="I54" s="50"/>
      <c r="J54" s="291"/>
      <c r="K54" s="774" t="s">
        <v>73</v>
      </c>
      <c r="L54" s="775"/>
      <c r="M54" s="776"/>
      <c r="N54" s="50"/>
      <c r="O54" s="52"/>
      <c r="P54" s="774" t="s">
        <v>74</v>
      </c>
      <c r="Q54" s="775"/>
      <c r="R54" s="776"/>
      <c r="S54" s="50"/>
      <c r="T54" s="53"/>
      <c r="U54" s="774" t="s">
        <v>75</v>
      </c>
      <c r="V54" s="775"/>
      <c r="W54" s="776"/>
    </row>
    <row r="56" spans="1:24" ht="54" customHeight="1">
      <c r="A56" s="820" t="s">
        <v>185</v>
      </c>
      <c r="B56" s="724" t="s">
        <v>76</v>
      </c>
      <c r="C56" s="822" t="s">
        <v>77</v>
      </c>
      <c r="D56" s="824" t="s">
        <v>78</v>
      </c>
      <c r="E56" s="826" t="s">
        <v>12</v>
      </c>
      <c r="F56" s="822" t="s">
        <v>57</v>
      </c>
      <c r="G56" s="804" t="s">
        <v>58</v>
      </c>
      <c r="H56" s="805"/>
      <c r="I56" s="806"/>
      <c r="J56" s="764" t="s">
        <v>59</v>
      </c>
      <c r="K56" s="764"/>
      <c r="L56" s="764"/>
      <c r="M56" s="764"/>
      <c r="N56" s="765"/>
      <c r="O56" s="767" t="s">
        <v>60</v>
      </c>
      <c r="P56" s="767"/>
      <c r="Q56" s="767"/>
      <c r="R56" s="767"/>
      <c r="S56" s="768"/>
      <c r="T56" s="777" t="s">
        <v>61</v>
      </c>
      <c r="U56" s="778"/>
      <c r="V56" s="778"/>
      <c r="W56" s="778"/>
      <c r="X56" s="779"/>
    </row>
    <row r="57" spans="1:24">
      <c r="A57" s="821"/>
      <c r="B57" s="725"/>
      <c r="C57" s="823"/>
      <c r="D57" s="825"/>
      <c r="E57" s="827"/>
      <c r="F57" s="810"/>
      <c r="G57" s="245" t="s">
        <v>63</v>
      </c>
      <c r="H57" s="246" t="s">
        <v>64</v>
      </c>
      <c r="I57" s="247" t="s">
        <v>65</v>
      </c>
      <c r="J57" s="248">
        <v>1</v>
      </c>
      <c r="K57" s="249">
        <v>2</v>
      </c>
      <c r="L57" s="249">
        <v>3</v>
      </c>
      <c r="M57" s="249">
        <v>4</v>
      </c>
      <c r="N57" s="250">
        <v>5</v>
      </c>
      <c r="O57" s="251">
        <v>6</v>
      </c>
      <c r="P57" s="252">
        <v>7</v>
      </c>
      <c r="Q57" s="252">
        <v>8</v>
      </c>
      <c r="R57" s="252">
        <v>9</v>
      </c>
      <c r="S57" s="253">
        <v>10</v>
      </c>
      <c r="T57" s="254">
        <v>11</v>
      </c>
      <c r="U57" s="255">
        <v>12</v>
      </c>
      <c r="V57" s="255">
        <v>13</v>
      </c>
      <c r="W57" s="255">
        <v>14</v>
      </c>
      <c r="X57" s="256">
        <v>15</v>
      </c>
    </row>
    <row r="58" spans="1:24" ht="25.5" customHeight="1">
      <c r="A58" s="821"/>
      <c r="B58" s="65">
        <v>44707</v>
      </c>
      <c r="C58" s="294" t="s">
        <v>186</v>
      </c>
      <c r="D58" s="21" t="s">
        <v>80</v>
      </c>
      <c r="E58" s="21" t="s">
        <v>17</v>
      </c>
      <c r="F58" s="589">
        <v>36</v>
      </c>
      <c r="G58" s="241">
        <v>12</v>
      </c>
      <c r="H58" s="238">
        <v>12</v>
      </c>
      <c r="I58" s="240">
        <v>12</v>
      </c>
      <c r="J58" s="241">
        <v>3</v>
      </c>
      <c r="K58" s="299">
        <v>2</v>
      </c>
      <c r="L58" s="238">
        <v>3</v>
      </c>
      <c r="M58" s="299">
        <v>2</v>
      </c>
      <c r="N58" s="302">
        <v>2</v>
      </c>
      <c r="O58" s="241">
        <v>3</v>
      </c>
      <c r="P58" s="299">
        <v>2</v>
      </c>
      <c r="Q58" s="299">
        <v>2</v>
      </c>
      <c r="R58" s="299">
        <v>2</v>
      </c>
      <c r="S58" s="240">
        <v>3</v>
      </c>
      <c r="T58" s="300">
        <v>2</v>
      </c>
      <c r="U58" s="238">
        <v>3</v>
      </c>
      <c r="V58" s="299">
        <v>2</v>
      </c>
      <c r="W58" s="299">
        <v>2</v>
      </c>
      <c r="X58" s="240">
        <v>3</v>
      </c>
    </row>
    <row r="59" spans="1:24" ht="39.75" customHeight="1">
      <c r="A59" s="821"/>
      <c r="B59" s="66">
        <v>44637</v>
      </c>
      <c r="C59" s="259" t="s">
        <v>187</v>
      </c>
      <c r="D59" s="31" t="s">
        <v>118</v>
      </c>
      <c r="E59" s="31" t="s">
        <v>21</v>
      </c>
      <c r="F59" s="586">
        <v>45</v>
      </c>
      <c r="G59" s="118">
        <v>15</v>
      </c>
      <c r="H59" s="96">
        <v>15</v>
      </c>
      <c r="I59" s="117">
        <v>15</v>
      </c>
      <c r="J59" s="118">
        <v>3</v>
      </c>
      <c r="K59" s="96">
        <v>4</v>
      </c>
      <c r="L59" s="96">
        <v>3</v>
      </c>
      <c r="M59" s="164">
        <v>2</v>
      </c>
      <c r="N59" s="117">
        <v>3</v>
      </c>
      <c r="O59" s="118">
        <v>3</v>
      </c>
      <c r="P59" s="96">
        <v>3</v>
      </c>
      <c r="Q59" s="96">
        <v>3</v>
      </c>
      <c r="R59" s="96">
        <v>3</v>
      </c>
      <c r="S59" s="117">
        <v>3</v>
      </c>
      <c r="T59" s="118">
        <v>4</v>
      </c>
      <c r="U59" s="96">
        <v>4</v>
      </c>
      <c r="V59" s="96">
        <v>3</v>
      </c>
      <c r="W59" s="164">
        <v>2</v>
      </c>
      <c r="X59" s="165">
        <v>2</v>
      </c>
    </row>
    <row r="60" spans="1:24" ht="36.75" customHeight="1">
      <c r="A60" s="821"/>
      <c r="B60" s="66">
        <v>44693</v>
      </c>
      <c r="C60" s="259" t="s">
        <v>188</v>
      </c>
      <c r="D60" s="372" t="s">
        <v>80</v>
      </c>
      <c r="E60" s="606" t="s">
        <v>25</v>
      </c>
      <c r="F60" s="586">
        <v>43</v>
      </c>
      <c r="G60" s="118">
        <v>15</v>
      </c>
      <c r="H60" s="96">
        <v>13.5</v>
      </c>
      <c r="I60" s="117">
        <v>14</v>
      </c>
      <c r="J60" s="118">
        <v>3</v>
      </c>
      <c r="K60" s="96">
        <v>3</v>
      </c>
      <c r="L60" s="96">
        <v>3</v>
      </c>
      <c r="M60" s="96">
        <v>3</v>
      </c>
      <c r="N60" s="117">
        <v>3</v>
      </c>
      <c r="O60" s="118">
        <v>3</v>
      </c>
      <c r="P60" s="164">
        <v>2</v>
      </c>
      <c r="Q60" s="164">
        <v>2.5</v>
      </c>
      <c r="R60" s="96">
        <v>3</v>
      </c>
      <c r="S60" s="117">
        <v>3</v>
      </c>
      <c r="T60" s="163">
        <v>2.5</v>
      </c>
      <c r="U60" s="96">
        <v>3.5</v>
      </c>
      <c r="V60" s="164">
        <v>2</v>
      </c>
      <c r="W60" s="96">
        <v>3</v>
      </c>
      <c r="X60" s="117">
        <v>3</v>
      </c>
    </row>
    <row r="61" spans="1:24" ht="27.75" customHeight="1">
      <c r="A61" s="821"/>
      <c r="B61" s="292">
        <v>44637</v>
      </c>
      <c r="C61" s="261" t="s">
        <v>189</v>
      </c>
      <c r="D61" s="31" t="s">
        <v>80</v>
      </c>
      <c r="E61" s="31" t="s">
        <v>17</v>
      </c>
      <c r="F61" s="590">
        <v>37</v>
      </c>
      <c r="G61" s="121">
        <v>11</v>
      </c>
      <c r="H61" s="99">
        <v>14</v>
      </c>
      <c r="I61" s="120">
        <v>12</v>
      </c>
      <c r="J61" s="121">
        <v>3</v>
      </c>
      <c r="K61" s="174">
        <v>2</v>
      </c>
      <c r="L61" s="99">
        <v>3</v>
      </c>
      <c r="M61" s="174">
        <v>2</v>
      </c>
      <c r="N61" s="303">
        <v>1</v>
      </c>
      <c r="O61" s="121">
        <v>3</v>
      </c>
      <c r="P61" s="99">
        <v>3</v>
      </c>
      <c r="Q61" s="174">
        <v>2</v>
      </c>
      <c r="R61" s="99">
        <v>3</v>
      </c>
      <c r="S61" s="120">
        <v>3</v>
      </c>
      <c r="T61" s="121">
        <v>3</v>
      </c>
      <c r="U61" s="99">
        <v>3</v>
      </c>
      <c r="V61" s="174">
        <v>2</v>
      </c>
      <c r="W61" s="174">
        <v>2</v>
      </c>
      <c r="X61" s="173">
        <v>2</v>
      </c>
    </row>
    <row r="62" spans="1:24">
      <c r="A62" s="821"/>
      <c r="B62" s="72">
        <v>44651</v>
      </c>
      <c r="C62" s="262" t="s">
        <v>190</v>
      </c>
      <c r="D62" s="40" t="s">
        <v>118</v>
      </c>
      <c r="E62" s="40" t="s">
        <v>21</v>
      </c>
      <c r="F62" s="588">
        <v>41</v>
      </c>
      <c r="G62" s="263">
        <v>14</v>
      </c>
      <c r="H62" s="107">
        <v>14</v>
      </c>
      <c r="I62" s="265">
        <v>13</v>
      </c>
      <c r="J62" s="263">
        <v>3</v>
      </c>
      <c r="K62" s="107">
        <v>3</v>
      </c>
      <c r="L62" s="107">
        <v>3</v>
      </c>
      <c r="M62" s="301">
        <v>2</v>
      </c>
      <c r="N62" s="265">
        <v>3</v>
      </c>
      <c r="O62" s="263">
        <v>3</v>
      </c>
      <c r="P62" s="107">
        <v>3</v>
      </c>
      <c r="Q62" s="301">
        <v>2</v>
      </c>
      <c r="R62" s="107">
        <v>3</v>
      </c>
      <c r="S62" s="265">
        <v>3</v>
      </c>
      <c r="T62" s="263">
        <v>3</v>
      </c>
      <c r="U62" s="107">
        <v>3</v>
      </c>
      <c r="V62" s="301">
        <v>2</v>
      </c>
      <c r="W62" s="107">
        <v>3</v>
      </c>
      <c r="X62" s="298">
        <v>2</v>
      </c>
    </row>
    <row r="64" spans="1:24" ht="18.95">
      <c r="F64" s="745" t="s">
        <v>191</v>
      </c>
      <c r="G64" s="746"/>
      <c r="H64" s="759"/>
      <c r="I64" s="791" t="s">
        <v>160</v>
      </c>
      <c r="J64" s="793" t="s">
        <v>59</v>
      </c>
      <c r="K64" s="793"/>
      <c r="L64" s="793"/>
      <c r="M64" s="793"/>
      <c r="N64" s="794"/>
      <c r="O64" s="766" t="s">
        <v>60</v>
      </c>
      <c r="P64" s="767"/>
      <c r="Q64" s="767"/>
      <c r="R64" s="767"/>
      <c r="S64" s="768"/>
      <c r="T64" s="777" t="s">
        <v>61</v>
      </c>
      <c r="U64" s="778"/>
      <c r="V64" s="778"/>
      <c r="W64" s="778"/>
      <c r="X64" s="779"/>
    </row>
    <row r="65" spans="3:24" ht="15" customHeight="1">
      <c r="F65" s="747"/>
      <c r="G65" s="748"/>
      <c r="H65" s="760"/>
      <c r="I65" s="792"/>
      <c r="J65" s="10">
        <v>1</v>
      </c>
      <c r="K65" s="11">
        <v>2</v>
      </c>
      <c r="L65" s="11">
        <v>3</v>
      </c>
      <c r="M65" s="11">
        <v>4</v>
      </c>
      <c r="N65" s="188">
        <v>5</v>
      </c>
      <c r="O65" s="10">
        <v>6</v>
      </c>
      <c r="P65" s="11">
        <v>7</v>
      </c>
      <c r="Q65" s="11">
        <v>8</v>
      </c>
      <c r="R65" s="11">
        <v>9</v>
      </c>
      <c r="S65" s="12">
        <v>10</v>
      </c>
      <c r="T65" s="189">
        <v>11</v>
      </c>
      <c r="U65" s="11">
        <v>12</v>
      </c>
      <c r="V65" s="11">
        <v>13</v>
      </c>
      <c r="W65" s="11">
        <v>14</v>
      </c>
      <c r="X65" s="12">
        <v>15</v>
      </c>
    </row>
    <row r="66" spans="3:24" ht="15" customHeight="1">
      <c r="F66" s="747"/>
      <c r="G66" s="748"/>
      <c r="H66" s="748"/>
      <c r="I66" s="295" t="s">
        <v>161</v>
      </c>
      <c r="J66" s="270"/>
      <c r="K66" s="271"/>
      <c r="L66" s="271"/>
      <c r="M66" s="271"/>
      <c r="N66" s="289">
        <v>1</v>
      </c>
      <c r="O66" s="273"/>
      <c r="P66" s="271"/>
      <c r="Q66" s="271"/>
      <c r="R66" s="271"/>
      <c r="S66" s="274"/>
      <c r="T66" s="270"/>
      <c r="U66" s="271"/>
      <c r="V66" s="271"/>
      <c r="W66" s="271"/>
      <c r="X66" s="274"/>
    </row>
    <row r="67" spans="3:24" ht="15" customHeight="1">
      <c r="F67" s="747"/>
      <c r="G67" s="748"/>
      <c r="H67" s="748"/>
      <c r="I67" s="275" t="s">
        <v>162</v>
      </c>
      <c r="J67" s="280"/>
      <c r="K67" s="31">
        <v>2</v>
      </c>
      <c r="L67" s="277"/>
      <c r="M67" s="202">
        <v>4</v>
      </c>
      <c r="N67" s="32">
        <v>1</v>
      </c>
      <c r="O67" s="276"/>
      <c r="P67" s="202">
        <v>2</v>
      </c>
      <c r="Q67" s="31">
        <v>4</v>
      </c>
      <c r="R67" s="202">
        <v>1</v>
      </c>
      <c r="S67" s="297"/>
      <c r="T67" s="205">
        <v>2</v>
      </c>
      <c r="U67" s="296"/>
      <c r="V67" s="202">
        <v>4</v>
      </c>
      <c r="W67" s="202">
        <v>3</v>
      </c>
      <c r="X67" s="209">
        <v>3</v>
      </c>
    </row>
    <row r="68" spans="3:24">
      <c r="F68" s="747"/>
      <c r="G68" s="748"/>
      <c r="H68" s="748"/>
      <c r="I68" s="28" t="s">
        <v>163</v>
      </c>
      <c r="J68" s="205">
        <v>5</v>
      </c>
      <c r="K68" s="31">
        <v>2</v>
      </c>
      <c r="L68" s="202">
        <v>5</v>
      </c>
      <c r="M68" s="202">
        <v>1</v>
      </c>
      <c r="N68" s="203">
        <v>3</v>
      </c>
      <c r="O68" s="201">
        <v>5</v>
      </c>
      <c r="P68" s="202">
        <v>3</v>
      </c>
      <c r="Q68" s="202">
        <v>1</v>
      </c>
      <c r="R68" s="202">
        <v>4</v>
      </c>
      <c r="S68" s="209">
        <v>5</v>
      </c>
      <c r="T68" s="205">
        <v>2</v>
      </c>
      <c r="U68" s="202">
        <v>4</v>
      </c>
      <c r="V68" s="202">
        <v>1</v>
      </c>
      <c r="W68" s="31">
        <v>2</v>
      </c>
      <c r="X68" s="34">
        <v>2</v>
      </c>
    </row>
    <row r="69" spans="3:24">
      <c r="F69" s="747"/>
      <c r="G69" s="748"/>
      <c r="H69" s="748"/>
      <c r="I69" s="28" t="s">
        <v>164</v>
      </c>
      <c r="J69" s="280"/>
      <c r="K69" s="31">
        <v>1</v>
      </c>
      <c r="L69" s="296"/>
      <c r="M69" s="277"/>
      <c r="N69" s="279"/>
      <c r="O69" s="276"/>
      <c r="P69" s="277"/>
      <c r="Q69" s="277"/>
      <c r="R69" s="296"/>
      <c r="S69" s="297"/>
      <c r="T69" s="30">
        <v>1</v>
      </c>
      <c r="U69" s="202">
        <v>1</v>
      </c>
      <c r="V69" s="277"/>
      <c r="W69" s="296"/>
      <c r="X69" s="297"/>
    </row>
    <row r="70" spans="3:24">
      <c r="F70" s="747"/>
      <c r="G70" s="748"/>
      <c r="H70" s="748"/>
      <c r="I70" s="28" t="s">
        <v>165</v>
      </c>
      <c r="J70" s="280"/>
      <c r="K70" s="277"/>
      <c r="L70" s="277"/>
      <c r="M70" s="277"/>
      <c r="N70" s="279"/>
      <c r="O70" s="276"/>
      <c r="P70" s="277"/>
      <c r="Q70" s="277"/>
      <c r="R70" s="277"/>
      <c r="S70" s="278"/>
      <c r="T70" s="280"/>
      <c r="U70" s="277"/>
      <c r="V70" s="277"/>
      <c r="W70" s="277"/>
      <c r="X70" s="278"/>
    </row>
    <row r="71" spans="3:24">
      <c r="F71" s="747"/>
      <c r="G71" s="748"/>
      <c r="H71" s="748"/>
      <c r="I71" s="281" t="s">
        <v>166</v>
      </c>
      <c r="J71" s="280"/>
      <c r="K71" s="277"/>
      <c r="L71" s="277"/>
      <c r="M71" s="277"/>
      <c r="N71" s="279"/>
      <c r="O71" s="276"/>
      <c r="P71" s="277"/>
      <c r="Q71" s="277"/>
      <c r="R71" s="277"/>
      <c r="S71" s="278"/>
      <c r="T71" s="280"/>
      <c r="U71" s="277"/>
      <c r="V71" s="277"/>
      <c r="W71" s="277"/>
      <c r="X71" s="278"/>
    </row>
    <row r="72" spans="3:24">
      <c r="F72" s="747"/>
      <c r="G72" s="748"/>
      <c r="H72" s="748"/>
      <c r="I72" s="281" t="s">
        <v>167</v>
      </c>
      <c r="J72" s="280"/>
      <c r="K72" s="277"/>
      <c r="L72" s="277"/>
      <c r="M72" s="277"/>
      <c r="N72" s="279"/>
      <c r="O72" s="276"/>
      <c r="P72" s="277"/>
      <c r="Q72" s="277"/>
      <c r="R72" s="277"/>
      <c r="S72" s="278"/>
      <c r="T72" s="280"/>
      <c r="U72" s="277"/>
      <c r="V72" s="277"/>
      <c r="W72" s="277"/>
      <c r="X72" s="278"/>
    </row>
    <row r="73" spans="3:24" ht="15" customHeight="1">
      <c r="F73" s="747"/>
      <c r="G73" s="748"/>
      <c r="H73" s="748"/>
      <c r="I73" s="281" t="s">
        <v>168</v>
      </c>
      <c r="J73" s="280"/>
      <c r="K73" s="277"/>
      <c r="L73" s="277"/>
      <c r="M73" s="277"/>
      <c r="N73" s="279"/>
      <c r="O73" s="276"/>
      <c r="P73" s="277"/>
      <c r="Q73" s="277"/>
      <c r="R73" s="277"/>
      <c r="S73" s="278"/>
      <c r="T73" s="280"/>
      <c r="U73" s="277"/>
      <c r="V73" s="277"/>
      <c r="W73" s="277"/>
      <c r="X73" s="278"/>
    </row>
    <row r="74" spans="3:24" ht="15" customHeight="1">
      <c r="F74" s="749"/>
      <c r="G74" s="750"/>
      <c r="H74" s="750"/>
      <c r="I74" s="282" t="s">
        <v>169</v>
      </c>
      <c r="J74" s="283"/>
      <c r="K74" s="284"/>
      <c r="L74" s="284"/>
      <c r="M74" s="284"/>
      <c r="N74" s="285"/>
      <c r="O74" s="286"/>
      <c r="P74" s="284"/>
      <c r="Q74" s="284"/>
      <c r="R74" s="284"/>
      <c r="S74" s="287"/>
      <c r="T74" s="283"/>
      <c r="U74" s="284"/>
      <c r="V74" s="284"/>
      <c r="W74" s="284"/>
      <c r="X74" s="287"/>
    </row>
    <row r="77" spans="3:24" ht="48">
      <c r="C77" s="698" t="s">
        <v>43</v>
      </c>
      <c r="D77" s="622" t="s">
        <v>12</v>
      </c>
      <c r="E77" s="619" t="s">
        <v>13</v>
      </c>
      <c r="F77" s="621" t="s">
        <v>14</v>
      </c>
      <c r="G77" s="621" t="s">
        <v>15</v>
      </c>
      <c r="H77" s="620" t="s">
        <v>16</v>
      </c>
    </row>
    <row r="78" spans="3:24" ht="15" customHeight="1">
      <c r="C78" s="699"/>
      <c r="D78" s="618" t="s">
        <v>17</v>
      </c>
      <c r="E78" s="21" t="s">
        <v>192</v>
      </c>
      <c r="F78" s="21">
        <v>36.5</v>
      </c>
      <c r="G78" s="21" t="s">
        <v>24</v>
      </c>
      <c r="H78" s="646"/>
    </row>
    <row r="79" spans="3:24" ht="15" customHeight="1">
      <c r="C79" s="699"/>
      <c r="D79" s="624" t="s">
        <v>21</v>
      </c>
      <c r="E79" s="372" t="s">
        <v>192</v>
      </c>
      <c r="F79" s="372">
        <v>43</v>
      </c>
      <c r="G79" s="372" t="s">
        <v>24</v>
      </c>
      <c r="H79" s="643"/>
    </row>
    <row r="80" spans="3:24" ht="15" customHeight="1">
      <c r="C80" s="772"/>
      <c r="D80" s="639" t="s">
        <v>25</v>
      </c>
      <c r="E80" s="31" t="s">
        <v>193</v>
      </c>
      <c r="F80" s="31">
        <v>43</v>
      </c>
      <c r="G80" s="31" t="s">
        <v>30</v>
      </c>
      <c r="H80" s="208"/>
    </row>
    <row r="81" spans="1:24" ht="15" customHeight="1">
      <c r="C81" s="772"/>
      <c r="D81" s="640" t="s">
        <v>28</v>
      </c>
      <c r="E81" s="372">
        <v>0</v>
      </c>
      <c r="F81" s="644"/>
      <c r="G81" s="644"/>
      <c r="H81" s="644"/>
    </row>
    <row r="82" spans="1:24" ht="15" customHeight="1">
      <c r="C82" s="772"/>
      <c r="D82" s="626" t="s">
        <v>31</v>
      </c>
      <c r="E82" s="40">
        <v>0</v>
      </c>
      <c r="F82" s="215"/>
      <c r="G82" s="215"/>
      <c r="H82" s="215"/>
    </row>
    <row r="83" spans="1:24" ht="15" customHeight="1">
      <c r="C83" s="699"/>
      <c r="D83" s="618" t="s">
        <v>33</v>
      </c>
      <c r="E83" s="21" t="s">
        <v>192</v>
      </c>
      <c r="F83" s="21">
        <v>43</v>
      </c>
      <c r="G83" s="21" t="s">
        <v>24</v>
      </c>
      <c r="H83" s="646"/>
    </row>
    <row r="84" spans="1:24" ht="15" customHeight="1">
      <c r="C84" s="700"/>
      <c r="D84" s="623" t="s">
        <v>37</v>
      </c>
      <c r="E84" s="40" t="s">
        <v>194</v>
      </c>
      <c r="F84" s="40">
        <v>38.700000000000003</v>
      </c>
      <c r="G84" s="40" t="s">
        <v>53</v>
      </c>
      <c r="H84" s="225"/>
    </row>
    <row r="86" spans="1:24" ht="321" customHeight="1"/>
    <row r="87" spans="1:24" ht="207.75" customHeight="1"/>
    <row r="89" spans="1:24" ht="144.75" customHeight="1">
      <c r="A89" s="232" t="s">
        <v>195</v>
      </c>
      <c r="B89" s="780" t="s">
        <v>196</v>
      </c>
      <c r="C89" s="781"/>
      <c r="D89" s="781"/>
      <c r="E89" s="781"/>
      <c r="F89" s="781"/>
      <c r="G89" s="781"/>
      <c r="H89" s="781"/>
      <c r="I89" s="781"/>
      <c r="J89" s="781"/>
      <c r="K89" s="781"/>
      <c r="L89" s="781"/>
      <c r="M89" s="782"/>
    </row>
    <row r="91" spans="1:24" ht="18.75" customHeight="1">
      <c r="A91" s="745" t="s">
        <v>197</v>
      </c>
      <c r="B91" s="746"/>
      <c r="C91" s="746"/>
      <c r="D91" s="569"/>
      <c r="E91" s="1"/>
      <c r="F91" s="817" t="s">
        <v>57</v>
      </c>
      <c r="G91" s="785" t="s">
        <v>58</v>
      </c>
      <c r="H91" s="819"/>
      <c r="I91" s="787"/>
      <c r="J91" s="793" t="s">
        <v>59</v>
      </c>
      <c r="K91" s="793"/>
      <c r="L91" s="793"/>
      <c r="M91" s="793"/>
      <c r="N91" s="794"/>
      <c r="O91" s="766" t="s">
        <v>60</v>
      </c>
      <c r="P91" s="767"/>
      <c r="Q91" s="767"/>
      <c r="R91" s="767"/>
      <c r="S91" s="768"/>
      <c r="T91" s="777" t="s">
        <v>61</v>
      </c>
      <c r="U91" s="778"/>
      <c r="V91" s="778"/>
      <c r="W91" s="778"/>
      <c r="X91" s="779"/>
    </row>
    <row r="92" spans="1:24" ht="15" customHeight="1">
      <c r="A92" s="747"/>
      <c r="B92" s="748"/>
      <c r="C92" s="748"/>
      <c r="D92" s="570"/>
      <c r="E92" s="233"/>
      <c r="F92" s="818"/>
      <c r="G92" s="234" t="s">
        <v>63</v>
      </c>
      <c r="H92" s="4" t="s">
        <v>64</v>
      </c>
      <c r="I92" s="235" t="s">
        <v>65</v>
      </c>
      <c r="J92" s="10">
        <v>1</v>
      </c>
      <c r="K92" s="11">
        <v>2</v>
      </c>
      <c r="L92" s="11">
        <v>3</v>
      </c>
      <c r="M92" s="11">
        <v>4</v>
      </c>
      <c r="N92" s="188">
        <v>5</v>
      </c>
      <c r="O92" s="10">
        <v>6</v>
      </c>
      <c r="P92" s="11">
        <v>7</v>
      </c>
      <c r="Q92" s="11">
        <v>8</v>
      </c>
      <c r="R92" s="11">
        <v>9</v>
      </c>
      <c r="S92" s="12">
        <v>10</v>
      </c>
      <c r="T92" s="189">
        <v>11</v>
      </c>
      <c r="U92" s="11">
        <v>12</v>
      </c>
      <c r="V92" s="11">
        <v>13</v>
      </c>
      <c r="W92" s="11">
        <v>14</v>
      </c>
      <c r="X92" s="12">
        <v>15</v>
      </c>
    </row>
    <row r="93" spans="1:24" ht="15" customHeight="1">
      <c r="A93" s="747"/>
      <c r="B93" s="748"/>
      <c r="C93" s="748"/>
      <c r="D93" s="570"/>
      <c r="E93" s="236" t="s">
        <v>67</v>
      </c>
      <c r="F93" s="17">
        <v>43</v>
      </c>
      <c r="G93" s="17">
        <v>14.2</v>
      </c>
      <c r="H93" s="17">
        <v>14</v>
      </c>
      <c r="I93" s="17">
        <v>14.7</v>
      </c>
      <c r="J93" s="308">
        <v>2.7</v>
      </c>
      <c r="K93" s="309">
        <v>3</v>
      </c>
      <c r="L93" s="309">
        <v>3.2</v>
      </c>
      <c r="M93" s="309">
        <v>2.7</v>
      </c>
      <c r="N93" s="310">
        <v>2.7</v>
      </c>
      <c r="O93" s="311">
        <v>3</v>
      </c>
      <c r="P93" s="309">
        <v>2.7</v>
      </c>
      <c r="Q93" s="309">
        <v>2.8</v>
      </c>
      <c r="R93" s="309">
        <v>3</v>
      </c>
      <c r="S93" s="312">
        <v>2.5</v>
      </c>
      <c r="T93" s="313">
        <v>2.7</v>
      </c>
      <c r="U93" s="309">
        <v>3.7</v>
      </c>
      <c r="V93" s="314">
        <v>2.7</v>
      </c>
      <c r="W93" s="314">
        <v>2.7</v>
      </c>
      <c r="X93" s="315">
        <v>3</v>
      </c>
    </row>
    <row r="94" spans="1:24" ht="15" customHeight="1">
      <c r="A94" s="747"/>
      <c r="B94" s="748"/>
      <c r="C94" s="748"/>
      <c r="D94" s="570"/>
      <c r="E94" s="242" t="s">
        <v>68</v>
      </c>
      <c r="F94" s="27">
        <v>39.299999999999997</v>
      </c>
      <c r="G94" s="27">
        <v>13.5</v>
      </c>
      <c r="H94" s="27">
        <v>12.8</v>
      </c>
      <c r="I94" s="27">
        <v>12.9</v>
      </c>
      <c r="J94" s="33">
        <v>2.5</v>
      </c>
      <c r="K94" s="31">
        <v>2.8</v>
      </c>
      <c r="L94" s="31">
        <v>2.9</v>
      </c>
      <c r="M94" s="31">
        <v>2.8</v>
      </c>
      <c r="N94" s="34">
        <v>2.5</v>
      </c>
      <c r="O94" s="30">
        <v>2.9</v>
      </c>
      <c r="P94" s="31">
        <v>2.7</v>
      </c>
      <c r="Q94" s="31">
        <v>2.2999999999999998</v>
      </c>
      <c r="R94" s="31">
        <v>2.5</v>
      </c>
      <c r="S94" s="32">
        <v>2.4</v>
      </c>
      <c r="T94" s="33">
        <v>2.5</v>
      </c>
      <c r="U94" s="31">
        <v>2.1</v>
      </c>
      <c r="V94" s="31">
        <v>2.4</v>
      </c>
      <c r="W94" s="31">
        <v>2.2999999999999998</v>
      </c>
      <c r="X94" s="34">
        <v>2.5</v>
      </c>
    </row>
    <row r="95" spans="1:24" ht="15" customHeight="1">
      <c r="A95" s="749"/>
      <c r="B95" s="750"/>
      <c r="C95" s="750"/>
      <c r="D95" s="571"/>
      <c r="E95" s="243" t="s">
        <v>69</v>
      </c>
      <c r="F95" s="36">
        <v>45.7</v>
      </c>
      <c r="G95" s="36">
        <v>15.6</v>
      </c>
      <c r="H95" s="36">
        <v>14.5</v>
      </c>
      <c r="I95" s="36">
        <v>15.4</v>
      </c>
      <c r="J95" s="316">
        <v>3.1</v>
      </c>
      <c r="K95" s="317">
        <v>3.1</v>
      </c>
      <c r="L95" s="317">
        <v>3.3</v>
      </c>
      <c r="M95" s="317">
        <v>3</v>
      </c>
      <c r="N95" s="318">
        <v>3.1</v>
      </c>
      <c r="O95" s="319">
        <v>3.1</v>
      </c>
      <c r="P95" s="317">
        <v>3</v>
      </c>
      <c r="Q95" s="317">
        <v>2.9</v>
      </c>
      <c r="R95" s="317">
        <v>2.8</v>
      </c>
      <c r="S95" s="320">
        <v>2.8</v>
      </c>
      <c r="T95" s="316">
        <v>3.1</v>
      </c>
      <c r="U95" s="317">
        <v>3.6</v>
      </c>
      <c r="V95" s="317">
        <v>2.9</v>
      </c>
      <c r="W95" s="317">
        <v>2.9</v>
      </c>
      <c r="X95" s="318">
        <v>3.1</v>
      </c>
    </row>
    <row r="97" spans="1:24" ht="63.75" customHeight="1">
      <c r="A97" s="45" t="s">
        <v>70</v>
      </c>
      <c r="B97" s="47"/>
      <c r="C97" s="244" t="s">
        <v>71</v>
      </c>
      <c r="D97" s="48"/>
      <c r="E97" s="49"/>
      <c r="F97" s="774" t="s">
        <v>72</v>
      </c>
      <c r="G97" s="775"/>
      <c r="H97" s="776"/>
      <c r="I97" s="50"/>
      <c r="J97" s="51"/>
      <c r="K97" s="774" t="s">
        <v>73</v>
      </c>
      <c r="L97" s="775"/>
      <c r="M97" s="776"/>
      <c r="N97" s="50"/>
      <c r="O97" s="52"/>
      <c r="P97" s="774" t="s">
        <v>74</v>
      </c>
      <c r="Q97" s="775"/>
      <c r="R97" s="776"/>
      <c r="S97" s="50"/>
      <c r="T97" s="53"/>
      <c r="U97" s="774" t="s">
        <v>75</v>
      </c>
      <c r="V97" s="775"/>
      <c r="W97" s="776"/>
    </row>
    <row r="99" spans="1:24" ht="18.75" customHeight="1">
      <c r="A99" s="834" t="s">
        <v>198</v>
      </c>
      <c r="B99" s="724" t="s">
        <v>76</v>
      </c>
      <c r="C99" s="724" t="s">
        <v>77</v>
      </c>
      <c r="D99" s="828" t="s">
        <v>78</v>
      </c>
      <c r="E99" s="830" t="s">
        <v>12</v>
      </c>
      <c r="F99" s="822" t="s">
        <v>57</v>
      </c>
      <c r="G99" s="804" t="s">
        <v>58</v>
      </c>
      <c r="H99" s="805"/>
      <c r="I99" s="806"/>
      <c r="J99" s="764" t="s">
        <v>59</v>
      </c>
      <c r="K99" s="764"/>
      <c r="L99" s="764"/>
      <c r="M99" s="764"/>
      <c r="N99" s="765"/>
      <c r="O99" s="767" t="s">
        <v>60</v>
      </c>
      <c r="P99" s="767"/>
      <c r="Q99" s="767"/>
      <c r="R99" s="767"/>
      <c r="S99" s="768"/>
      <c r="T99" s="777" t="s">
        <v>61</v>
      </c>
      <c r="U99" s="778"/>
      <c r="V99" s="778"/>
      <c r="W99" s="778"/>
      <c r="X99" s="779"/>
    </row>
    <row r="100" spans="1:24" ht="15" customHeight="1">
      <c r="A100" s="821"/>
      <c r="B100" s="810"/>
      <c r="C100" s="810"/>
      <c r="D100" s="829"/>
      <c r="E100" s="831"/>
      <c r="F100" s="810"/>
      <c r="G100" s="245" t="s">
        <v>63</v>
      </c>
      <c r="H100" s="246" t="s">
        <v>64</v>
      </c>
      <c r="I100" s="247" t="s">
        <v>65</v>
      </c>
      <c r="J100" s="248">
        <v>1</v>
      </c>
      <c r="K100" s="249">
        <v>2</v>
      </c>
      <c r="L100" s="249">
        <v>3</v>
      </c>
      <c r="M100" s="249">
        <v>4</v>
      </c>
      <c r="N100" s="250">
        <v>5</v>
      </c>
      <c r="O100" s="251">
        <v>6</v>
      </c>
      <c r="P100" s="252">
        <v>7</v>
      </c>
      <c r="Q100" s="252">
        <v>8</v>
      </c>
      <c r="R100" s="252">
        <v>9</v>
      </c>
      <c r="S100" s="253">
        <v>10</v>
      </c>
      <c r="T100" s="254">
        <v>11</v>
      </c>
      <c r="U100" s="255">
        <v>12</v>
      </c>
      <c r="V100" s="255">
        <v>13</v>
      </c>
      <c r="W100" s="255">
        <v>14</v>
      </c>
      <c r="X100" s="256">
        <v>15</v>
      </c>
    </row>
    <row r="101" spans="1:24" ht="31.5" customHeight="1">
      <c r="A101" s="821"/>
      <c r="B101" s="65">
        <v>44693</v>
      </c>
      <c r="C101" s="294" t="s">
        <v>199</v>
      </c>
      <c r="D101" s="23" t="s">
        <v>80</v>
      </c>
      <c r="E101" s="607" t="s">
        <v>25</v>
      </c>
      <c r="F101" s="321">
        <v>44</v>
      </c>
      <c r="G101" s="23">
        <v>15</v>
      </c>
      <c r="H101" s="24">
        <v>15</v>
      </c>
      <c r="I101" s="289">
        <v>14</v>
      </c>
      <c r="J101" s="23">
        <v>3</v>
      </c>
      <c r="K101" s="24">
        <v>3</v>
      </c>
      <c r="L101" s="24">
        <v>3</v>
      </c>
      <c r="M101" s="24">
        <v>3</v>
      </c>
      <c r="N101" s="25">
        <v>3</v>
      </c>
      <c r="O101" s="228">
        <v>3</v>
      </c>
      <c r="P101" s="24">
        <v>3</v>
      </c>
      <c r="Q101" s="24">
        <v>3</v>
      </c>
      <c r="R101" s="24">
        <v>3</v>
      </c>
      <c r="S101" s="25">
        <v>3</v>
      </c>
      <c r="T101" s="228">
        <v>3</v>
      </c>
      <c r="U101" s="24">
        <v>3</v>
      </c>
      <c r="V101" s="328">
        <v>2</v>
      </c>
      <c r="W101" s="24">
        <v>3</v>
      </c>
      <c r="X101" s="25">
        <v>3</v>
      </c>
    </row>
    <row r="102" spans="1:24">
      <c r="A102" s="821"/>
      <c r="B102" s="66">
        <v>44637</v>
      </c>
      <c r="C102" s="259" t="s">
        <v>200</v>
      </c>
      <c r="D102" s="33" t="s">
        <v>80</v>
      </c>
      <c r="E102" s="34" t="s">
        <v>17</v>
      </c>
      <c r="F102" s="322">
        <v>47</v>
      </c>
      <c r="G102" s="33">
        <v>15.5</v>
      </c>
      <c r="H102" s="31">
        <v>15</v>
      </c>
      <c r="I102" s="32">
        <v>16</v>
      </c>
      <c r="J102" s="33">
        <v>3</v>
      </c>
      <c r="K102" s="31">
        <v>3</v>
      </c>
      <c r="L102" s="31">
        <v>3.5</v>
      </c>
      <c r="M102" s="31">
        <v>3</v>
      </c>
      <c r="N102" s="34">
        <v>3</v>
      </c>
      <c r="O102" s="30">
        <v>3</v>
      </c>
      <c r="P102" s="31">
        <v>3</v>
      </c>
      <c r="Q102" s="31">
        <v>3.5</v>
      </c>
      <c r="R102" s="31">
        <v>3</v>
      </c>
      <c r="S102" s="327">
        <v>2.5</v>
      </c>
      <c r="T102" s="30">
        <v>3</v>
      </c>
      <c r="U102" s="31">
        <v>4</v>
      </c>
      <c r="V102" s="31">
        <v>3</v>
      </c>
      <c r="W102" s="31">
        <v>3</v>
      </c>
      <c r="X102" s="34">
        <v>3</v>
      </c>
    </row>
    <row r="103" spans="1:24">
      <c r="A103" s="835"/>
      <c r="B103" s="72">
        <v>44693</v>
      </c>
      <c r="C103" s="262" t="s">
        <v>201</v>
      </c>
      <c r="D103" s="42" t="s">
        <v>80</v>
      </c>
      <c r="E103" s="43" t="s">
        <v>17</v>
      </c>
      <c r="F103" s="323">
        <v>38</v>
      </c>
      <c r="G103" s="42">
        <v>12</v>
      </c>
      <c r="H103" s="40">
        <v>12</v>
      </c>
      <c r="I103" s="41">
        <v>14</v>
      </c>
      <c r="J103" s="324">
        <v>2</v>
      </c>
      <c r="K103" s="40">
        <v>3</v>
      </c>
      <c r="L103" s="40">
        <v>3</v>
      </c>
      <c r="M103" s="325">
        <v>2</v>
      </c>
      <c r="N103" s="326">
        <v>2</v>
      </c>
      <c r="O103" s="39">
        <v>3</v>
      </c>
      <c r="P103" s="325">
        <v>2</v>
      </c>
      <c r="Q103" s="325">
        <v>2</v>
      </c>
      <c r="R103" s="40">
        <v>3</v>
      </c>
      <c r="S103" s="326">
        <v>2</v>
      </c>
      <c r="T103" s="39">
        <v>2</v>
      </c>
      <c r="U103" s="40">
        <v>4</v>
      </c>
      <c r="V103" s="40">
        <v>3</v>
      </c>
      <c r="W103" s="40">
        <v>2</v>
      </c>
      <c r="X103" s="43">
        <v>3</v>
      </c>
    </row>
    <row r="104" spans="1:24" ht="18">
      <c r="A104" s="369"/>
      <c r="B104" s="370"/>
      <c r="E104" s="371"/>
      <c r="F104" s="44"/>
      <c r="G104" s="44"/>
      <c r="H104" s="44"/>
      <c r="I104" s="44"/>
      <c r="J104" s="44"/>
      <c r="K104" s="44"/>
      <c r="L104" s="44"/>
      <c r="M104" s="44"/>
      <c r="N104" s="44"/>
      <c r="O104" s="44"/>
      <c r="P104" s="44"/>
      <c r="Q104" s="44"/>
      <c r="R104" s="44"/>
      <c r="S104" s="44"/>
      <c r="T104" s="44"/>
      <c r="U104" s="44"/>
      <c r="V104" s="44"/>
      <c r="W104" s="44"/>
      <c r="X104" s="44"/>
    </row>
    <row r="105" spans="1:24" ht="18.75" customHeight="1">
      <c r="A105" s="369"/>
      <c r="B105" s="370"/>
      <c r="E105" s="371"/>
      <c r="F105" s="745" t="s">
        <v>202</v>
      </c>
      <c r="G105" s="746"/>
      <c r="H105" s="759"/>
      <c r="I105" s="791" t="s">
        <v>160</v>
      </c>
      <c r="J105" s="788" t="s">
        <v>59</v>
      </c>
      <c r="K105" s="789"/>
      <c r="L105" s="789"/>
      <c r="M105" s="789"/>
      <c r="N105" s="790"/>
      <c r="O105" s="795" t="s">
        <v>60</v>
      </c>
      <c r="P105" s="796"/>
      <c r="Q105" s="796"/>
      <c r="R105" s="796"/>
      <c r="S105" s="797"/>
      <c r="T105" s="777" t="s">
        <v>61</v>
      </c>
      <c r="U105" s="778"/>
      <c r="V105" s="778"/>
      <c r="W105" s="778"/>
      <c r="X105" s="779"/>
    </row>
    <row r="106" spans="1:24" ht="18" customHeight="1">
      <c r="A106" s="369"/>
      <c r="B106" s="370"/>
      <c r="E106" s="371"/>
      <c r="F106" s="747"/>
      <c r="G106" s="748"/>
      <c r="H106" s="760"/>
      <c r="I106" s="832"/>
      <c r="J106" s="10">
        <v>1</v>
      </c>
      <c r="K106" s="11">
        <v>2</v>
      </c>
      <c r="L106" s="11">
        <v>3</v>
      </c>
      <c r="M106" s="11">
        <v>4</v>
      </c>
      <c r="N106" s="188">
        <v>5</v>
      </c>
      <c r="O106" s="10">
        <v>6</v>
      </c>
      <c r="P106" s="11">
        <v>7</v>
      </c>
      <c r="Q106" s="11">
        <v>8</v>
      </c>
      <c r="R106" s="11">
        <v>9</v>
      </c>
      <c r="S106" s="12">
        <v>10</v>
      </c>
      <c r="T106" s="189">
        <v>11</v>
      </c>
      <c r="U106" s="11">
        <v>12</v>
      </c>
      <c r="V106" s="11">
        <v>13</v>
      </c>
      <c r="W106" s="11">
        <v>14</v>
      </c>
      <c r="X106" s="12">
        <v>15</v>
      </c>
    </row>
    <row r="107" spans="1:24" ht="18" customHeight="1">
      <c r="A107" s="369"/>
      <c r="B107" s="370"/>
      <c r="E107" s="371"/>
      <c r="F107" s="747"/>
      <c r="G107" s="748"/>
      <c r="H107" s="748"/>
      <c r="I107" s="269" t="s">
        <v>161</v>
      </c>
      <c r="J107" s="270"/>
      <c r="K107" s="271"/>
      <c r="L107" s="271"/>
      <c r="M107" s="271"/>
      <c r="N107" s="274"/>
      <c r="O107" s="270"/>
      <c r="P107" s="271"/>
      <c r="Q107" s="271"/>
      <c r="R107" s="271"/>
      <c r="S107" s="272"/>
      <c r="T107" s="273"/>
      <c r="U107" s="271"/>
      <c r="V107" s="365"/>
      <c r="W107" s="365"/>
      <c r="X107" s="274"/>
    </row>
    <row r="108" spans="1:24" ht="18" customHeight="1">
      <c r="A108" s="369"/>
      <c r="B108" s="370"/>
      <c r="E108" s="371"/>
      <c r="F108" s="747"/>
      <c r="G108" s="748"/>
      <c r="H108" s="748"/>
      <c r="I108" s="275" t="s">
        <v>162</v>
      </c>
      <c r="J108" s="30">
        <v>1</v>
      </c>
      <c r="K108" s="277"/>
      <c r="L108" s="277"/>
      <c r="M108" s="372">
        <v>1</v>
      </c>
      <c r="N108" s="34">
        <v>1</v>
      </c>
      <c r="O108" s="280"/>
      <c r="P108" s="372">
        <v>1</v>
      </c>
      <c r="Q108" s="372">
        <v>1</v>
      </c>
      <c r="R108" s="366"/>
      <c r="S108" s="32">
        <v>2</v>
      </c>
      <c r="T108" s="367">
        <v>1</v>
      </c>
      <c r="U108" s="279"/>
      <c r="V108" s="31">
        <v>1</v>
      </c>
      <c r="W108" s="31">
        <v>1</v>
      </c>
      <c r="X108" s="374"/>
    </row>
    <row r="109" spans="1:24" ht="18" customHeight="1">
      <c r="A109" s="369"/>
      <c r="B109" s="370"/>
      <c r="E109" s="371"/>
      <c r="F109" s="747"/>
      <c r="G109" s="748"/>
      <c r="H109" s="748"/>
      <c r="I109" s="28" t="s">
        <v>163</v>
      </c>
      <c r="J109" s="205">
        <v>2</v>
      </c>
      <c r="K109" s="44">
        <v>3</v>
      </c>
      <c r="L109" s="32">
        <v>3</v>
      </c>
      <c r="M109" s="31">
        <v>2</v>
      </c>
      <c r="N109" s="373">
        <v>2</v>
      </c>
      <c r="O109" s="44">
        <v>3</v>
      </c>
      <c r="P109" s="31">
        <v>2</v>
      </c>
      <c r="Q109" s="31">
        <v>2</v>
      </c>
      <c r="R109" s="31">
        <v>3</v>
      </c>
      <c r="S109" s="44">
        <v>1</v>
      </c>
      <c r="T109" s="33">
        <v>2</v>
      </c>
      <c r="U109" s="44">
        <v>1</v>
      </c>
      <c r="V109" s="21">
        <v>2</v>
      </c>
      <c r="W109" s="21">
        <v>2</v>
      </c>
      <c r="X109" s="34">
        <v>3</v>
      </c>
    </row>
    <row r="110" spans="1:24" ht="18" customHeight="1">
      <c r="A110" s="369"/>
      <c r="B110" s="370"/>
      <c r="E110" s="371"/>
      <c r="F110" s="747"/>
      <c r="G110" s="748"/>
      <c r="H110" s="748"/>
      <c r="I110" s="28" t="s">
        <v>164</v>
      </c>
      <c r="J110" s="280"/>
      <c r="K110" s="277"/>
      <c r="L110" s="375"/>
      <c r="M110" s="368"/>
      <c r="N110" s="278"/>
      <c r="O110" s="280"/>
      <c r="P110" s="368"/>
      <c r="Q110" s="368"/>
      <c r="R110" s="368"/>
      <c r="S110" s="279"/>
      <c r="T110" s="276"/>
      <c r="U110" s="31">
        <v>2</v>
      </c>
      <c r="V110" s="277"/>
      <c r="W110" s="277"/>
      <c r="X110" s="278"/>
    </row>
    <row r="111" spans="1:24" ht="18" customHeight="1">
      <c r="A111" s="369"/>
      <c r="B111" s="370"/>
      <c r="E111" s="371"/>
      <c r="F111" s="747"/>
      <c r="G111" s="748"/>
      <c r="H111" s="748"/>
      <c r="I111" s="28" t="s">
        <v>165</v>
      </c>
      <c r="J111" s="280"/>
      <c r="K111" s="277"/>
      <c r="L111" s="277"/>
      <c r="M111" s="277"/>
      <c r="N111" s="278"/>
      <c r="O111" s="280"/>
      <c r="P111" s="277"/>
      <c r="Q111" s="277"/>
      <c r="R111" s="277"/>
      <c r="S111" s="279"/>
      <c r="T111" s="276"/>
      <c r="U111" s="277"/>
      <c r="V111" s="277"/>
      <c r="W111" s="277"/>
      <c r="X111" s="278"/>
    </row>
    <row r="112" spans="1:24" ht="18" customHeight="1">
      <c r="A112" s="369"/>
      <c r="B112" s="370"/>
      <c r="E112" s="371"/>
      <c r="F112" s="747"/>
      <c r="G112" s="748"/>
      <c r="H112" s="748"/>
      <c r="I112" s="281" t="s">
        <v>166</v>
      </c>
      <c r="J112" s="280"/>
      <c r="K112" s="277"/>
      <c r="L112" s="277"/>
      <c r="M112" s="277"/>
      <c r="N112" s="278"/>
      <c r="O112" s="280"/>
      <c r="P112" s="277"/>
      <c r="Q112" s="277"/>
      <c r="R112" s="277"/>
      <c r="S112" s="279"/>
      <c r="T112" s="276"/>
      <c r="U112" s="277"/>
      <c r="V112" s="277"/>
      <c r="W112" s="277"/>
      <c r="X112" s="278"/>
    </row>
    <row r="113" spans="1:24" ht="18" customHeight="1">
      <c r="A113" s="369"/>
      <c r="B113" s="370"/>
      <c r="E113" s="371"/>
      <c r="F113" s="747"/>
      <c r="G113" s="748"/>
      <c r="H113" s="748"/>
      <c r="I113" s="281" t="s">
        <v>167</v>
      </c>
      <c r="J113" s="280"/>
      <c r="K113" s="277"/>
      <c r="L113" s="277"/>
      <c r="M113" s="277"/>
      <c r="N113" s="278"/>
      <c r="O113" s="280"/>
      <c r="P113" s="277"/>
      <c r="Q113" s="277"/>
      <c r="R113" s="277"/>
      <c r="S113" s="279"/>
      <c r="T113" s="276"/>
      <c r="U113" s="277"/>
      <c r="V113" s="277"/>
      <c r="W113" s="277"/>
      <c r="X113" s="278"/>
    </row>
    <row r="114" spans="1:24" ht="18" customHeight="1">
      <c r="A114" s="369"/>
      <c r="B114" s="370"/>
      <c r="E114" s="371"/>
      <c r="F114" s="747"/>
      <c r="G114" s="748"/>
      <c r="H114" s="748"/>
      <c r="I114" s="281" t="s">
        <v>168</v>
      </c>
      <c r="J114" s="280"/>
      <c r="K114" s="277"/>
      <c r="L114" s="277"/>
      <c r="M114" s="277"/>
      <c r="N114" s="278"/>
      <c r="O114" s="280"/>
      <c r="P114" s="277"/>
      <c r="Q114" s="277"/>
      <c r="R114" s="277"/>
      <c r="S114" s="279"/>
      <c r="T114" s="276"/>
      <c r="U114" s="277"/>
      <c r="V114" s="277"/>
      <c r="W114" s="277"/>
      <c r="X114" s="278"/>
    </row>
    <row r="115" spans="1:24" ht="18" customHeight="1">
      <c r="A115" s="369"/>
      <c r="B115" s="370"/>
      <c r="E115" s="371"/>
      <c r="F115" s="749"/>
      <c r="G115" s="750"/>
      <c r="H115" s="750"/>
      <c r="I115" s="282" t="s">
        <v>169</v>
      </c>
      <c r="J115" s="283"/>
      <c r="K115" s="284"/>
      <c r="L115" s="284"/>
      <c r="M115" s="284"/>
      <c r="N115" s="287"/>
      <c r="O115" s="283"/>
      <c r="P115" s="284"/>
      <c r="Q115" s="284"/>
      <c r="R115" s="284"/>
      <c r="S115" s="285"/>
      <c r="T115" s="286"/>
      <c r="U115" s="284"/>
      <c r="V115" s="284"/>
      <c r="W115" s="284"/>
      <c r="X115" s="287"/>
    </row>
    <row r="116" spans="1:24" ht="15" customHeight="1">
      <c r="G116" s="229"/>
      <c r="H116" s="229"/>
      <c r="I116" s="229"/>
      <c r="J116" s="229"/>
      <c r="K116" s="229"/>
      <c r="L116" s="229"/>
      <c r="M116" s="229"/>
      <c r="N116" s="229"/>
      <c r="O116" s="229"/>
      <c r="P116" s="229"/>
      <c r="Q116" s="229"/>
      <c r="R116" s="229"/>
      <c r="S116" s="229"/>
      <c r="T116" s="229"/>
      <c r="U116" s="229"/>
      <c r="V116" s="229"/>
      <c r="W116" s="229"/>
      <c r="X116" s="229"/>
    </row>
    <row r="117" spans="1:24" ht="15" customHeight="1">
      <c r="G117" s="229"/>
      <c r="H117" s="229"/>
      <c r="I117" s="229"/>
      <c r="J117" s="229"/>
      <c r="K117" s="229"/>
      <c r="L117" s="229"/>
      <c r="M117" s="229"/>
      <c r="N117" s="229"/>
      <c r="O117" s="229"/>
      <c r="P117" s="229"/>
      <c r="Q117" s="229"/>
      <c r="R117" s="229"/>
      <c r="S117" s="229"/>
      <c r="T117" s="229"/>
      <c r="U117" s="229"/>
      <c r="V117" s="229"/>
      <c r="W117" s="229"/>
      <c r="X117" s="229"/>
    </row>
    <row r="118" spans="1:24" ht="42" customHeight="1">
      <c r="C118" s="698" t="s">
        <v>43</v>
      </c>
      <c r="D118" s="622" t="s">
        <v>12</v>
      </c>
      <c r="E118" s="619" t="s">
        <v>13</v>
      </c>
      <c r="F118" s="621" t="s">
        <v>14</v>
      </c>
      <c r="G118" s="621" t="s">
        <v>15</v>
      </c>
      <c r="H118" s="620" t="s">
        <v>16</v>
      </c>
      <c r="I118" s="229"/>
      <c r="J118" s="229"/>
      <c r="K118" s="229"/>
      <c r="L118" s="229"/>
      <c r="M118" s="229"/>
      <c r="N118" s="229"/>
      <c r="O118" s="229"/>
      <c r="P118" s="229"/>
      <c r="Q118" s="229"/>
      <c r="R118" s="229"/>
      <c r="S118" s="229"/>
      <c r="T118" s="229"/>
      <c r="U118" s="229"/>
      <c r="V118" s="229"/>
      <c r="W118" s="229"/>
      <c r="X118" s="229"/>
    </row>
    <row r="119" spans="1:24" ht="15" customHeight="1">
      <c r="C119" s="699"/>
      <c r="D119" s="401" t="s">
        <v>17</v>
      </c>
      <c r="E119" s="497" t="s">
        <v>203</v>
      </c>
      <c r="F119" s="497">
        <f>AVERAGE(F102,F103)</f>
        <v>42.5</v>
      </c>
      <c r="G119" s="497" t="s">
        <v>24</v>
      </c>
      <c r="H119" s="656"/>
      <c r="I119" s="229"/>
      <c r="J119" s="229"/>
      <c r="K119" s="229"/>
      <c r="L119" s="229"/>
      <c r="M119" s="229"/>
      <c r="N119" s="229"/>
      <c r="O119" s="229"/>
      <c r="P119" s="229"/>
      <c r="Q119" s="229"/>
      <c r="R119" s="229"/>
      <c r="S119" s="229"/>
      <c r="T119" s="229"/>
      <c r="U119" s="229"/>
      <c r="V119" s="229"/>
      <c r="W119" s="229"/>
      <c r="X119" s="229"/>
    </row>
    <row r="120" spans="1:24" ht="15" customHeight="1">
      <c r="C120" s="772"/>
      <c r="D120" s="639" t="s">
        <v>21</v>
      </c>
      <c r="E120" s="31">
        <v>0</v>
      </c>
      <c r="F120" s="208"/>
      <c r="G120" s="208"/>
      <c r="H120" s="208"/>
      <c r="I120" s="229"/>
      <c r="J120" s="229"/>
      <c r="K120" s="229"/>
      <c r="L120" s="229"/>
      <c r="M120" s="229"/>
      <c r="N120" s="229"/>
      <c r="O120" s="229"/>
      <c r="P120" s="229"/>
      <c r="Q120" s="229"/>
      <c r="R120" s="229"/>
      <c r="S120" s="229"/>
      <c r="T120" s="229"/>
      <c r="U120" s="229"/>
      <c r="V120" s="229"/>
      <c r="W120" s="229"/>
      <c r="X120" s="229"/>
    </row>
    <row r="121" spans="1:24" ht="15" customHeight="1">
      <c r="C121" s="772"/>
      <c r="D121" s="639" t="s">
        <v>25</v>
      </c>
      <c r="E121" s="31" t="s">
        <v>204</v>
      </c>
      <c r="F121" s="634">
        <v>44</v>
      </c>
      <c r="G121" s="31" t="s">
        <v>30</v>
      </c>
      <c r="H121" s="208"/>
      <c r="I121" s="229"/>
      <c r="J121" s="229"/>
      <c r="K121" s="229"/>
      <c r="L121" s="229"/>
      <c r="M121" s="229"/>
      <c r="N121" s="229"/>
      <c r="O121" s="229"/>
      <c r="P121" s="229"/>
      <c r="Q121" s="229"/>
      <c r="R121" s="229"/>
      <c r="S121" s="229"/>
      <c r="T121" s="229"/>
      <c r="U121" s="229"/>
      <c r="V121" s="229"/>
      <c r="W121" s="229"/>
      <c r="X121" s="229"/>
    </row>
    <row r="122" spans="1:24" ht="15" customHeight="1">
      <c r="C122" s="772"/>
      <c r="D122" s="640" t="s">
        <v>28</v>
      </c>
      <c r="E122" s="372">
        <v>0</v>
      </c>
      <c r="F122" s="648"/>
      <c r="G122" s="644"/>
      <c r="H122" s="644"/>
      <c r="I122" s="229"/>
      <c r="J122" s="229"/>
      <c r="K122" s="229"/>
      <c r="L122" s="229"/>
      <c r="M122" s="229"/>
      <c r="N122" s="229"/>
      <c r="O122" s="229"/>
      <c r="P122" s="229"/>
      <c r="Q122" s="229"/>
      <c r="R122" s="229"/>
      <c r="S122" s="229"/>
      <c r="T122" s="229"/>
      <c r="U122" s="229"/>
      <c r="V122" s="229"/>
      <c r="W122" s="229"/>
      <c r="X122" s="229"/>
    </row>
    <row r="123" spans="1:24" ht="15" customHeight="1">
      <c r="C123" s="772"/>
      <c r="D123" s="626" t="s">
        <v>31</v>
      </c>
      <c r="E123" s="40">
        <v>0</v>
      </c>
      <c r="F123" s="645"/>
      <c r="G123" s="215"/>
      <c r="H123" s="215"/>
      <c r="I123" s="229"/>
      <c r="J123" s="229"/>
      <c r="K123" s="229"/>
      <c r="L123" s="229"/>
      <c r="M123" s="229"/>
      <c r="N123" s="229"/>
      <c r="O123" s="229"/>
      <c r="P123" s="229"/>
      <c r="Q123" s="229"/>
      <c r="R123" s="229"/>
      <c r="S123" s="229"/>
      <c r="T123" s="229"/>
      <c r="U123" s="229"/>
      <c r="V123" s="229"/>
      <c r="W123" s="229"/>
      <c r="X123" s="229"/>
    </row>
    <row r="124" spans="1:24" ht="15" customHeight="1">
      <c r="C124" s="772"/>
      <c r="D124" s="399" t="s">
        <v>33</v>
      </c>
      <c r="E124" s="21">
        <v>0</v>
      </c>
      <c r="F124" s="658"/>
      <c r="G124" s="647"/>
      <c r="H124" s="647"/>
      <c r="I124" s="229"/>
      <c r="J124" s="229"/>
      <c r="K124" s="229"/>
      <c r="L124" s="229"/>
      <c r="M124" s="229"/>
      <c r="N124" s="229"/>
      <c r="O124" s="229"/>
      <c r="P124" s="229"/>
      <c r="Q124" s="229"/>
      <c r="R124" s="229"/>
      <c r="S124" s="229"/>
      <c r="T124" s="229"/>
      <c r="U124" s="229"/>
      <c r="V124" s="229"/>
      <c r="W124" s="229"/>
      <c r="X124" s="229"/>
    </row>
    <row r="125" spans="1:24" ht="15" customHeight="1">
      <c r="C125" s="773"/>
      <c r="D125" s="639" t="s">
        <v>37</v>
      </c>
      <c r="E125" s="31" t="s">
        <v>53</v>
      </c>
      <c r="F125" s="31">
        <v>43</v>
      </c>
      <c r="G125" s="31" t="s">
        <v>53</v>
      </c>
      <c r="H125" s="208"/>
    </row>
    <row r="126" spans="1:24" ht="159.75" customHeight="1"/>
    <row r="127" spans="1:24" ht="409.5" customHeight="1"/>
    <row r="128" spans="1:24" ht="145.5" customHeight="1">
      <c r="A128" s="232" t="s">
        <v>205</v>
      </c>
      <c r="B128" s="780" t="s">
        <v>206</v>
      </c>
      <c r="C128" s="781"/>
      <c r="D128" s="781"/>
      <c r="E128" s="781"/>
      <c r="F128" s="781"/>
      <c r="G128" s="781"/>
      <c r="H128" s="781"/>
      <c r="I128" s="781"/>
      <c r="J128" s="781"/>
      <c r="K128" s="781"/>
      <c r="L128" s="781"/>
      <c r="M128" s="782"/>
    </row>
    <row r="129" spans="1:24" ht="15" customHeight="1"/>
    <row r="130" spans="1:24" ht="18.75" customHeight="1">
      <c r="A130" s="745" t="s">
        <v>207</v>
      </c>
      <c r="B130" s="746"/>
      <c r="C130" s="759"/>
      <c r="D130" s="581"/>
      <c r="E130" s="1"/>
      <c r="F130" s="783" t="s">
        <v>57</v>
      </c>
      <c r="G130" s="785" t="s">
        <v>58</v>
      </c>
      <c r="H130" s="786"/>
      <c r="I130" s="787"/>
      <c r="J130" s="788" t="s">
        <v>59</v>
      </c>
      <c r="K130" s="789"/>
      <c r="L130" s="789"/>
      <c r="M130" s="789"/>
      <c r="N130" s="790"/>
      <c r="O130" s="795" t="s">
        <v>60</v>
      </c>
      <c r="P130" s="796"/>
      <c r="Q130" s="796"/>
      <c r="R130" s="796"/>
      <c r="S130" s="797"/>
      <c r="T130" s="798" t="s">
        <v>61</v>
      </c>
      <c r="U130" s="799"/>
      <c r="V130" s="799"/>
      <c r="W130" s="799"/>
      <c r="X130" s="800"/>
    </row>
    <row r="131" spans="1:24" ht="15" customHeight="1">
      <c r="A131" s="747"/>
      <c r="B131" s="748"/>
      <c r="C131" s="760"/>
      <c r="D131" s="582"/>
      <c r="E131" s="233"/>
      <c r="F131" s="833"/>
      <c r="G131" s="234" t="s">
        <v>63</v>
      </c>
      <c r="H131" s="4" t="s">
        <v>64</v>
      </c>
      <c r="I131" s="235" t="s">
        <v>65</v>
      </c>
      <c r="J131" s="59">
        <v>1</v>
      </c>
      <c r="K131" s="8">
        <v>2</v>
      </c>
      <c r="L131" s="8">
        <v>3</v>
      </c>
      <c r="M131" s="8">
        <v>4</v>
      </c>
      <c r="N131" s="329">
        <v>5</v>
      </c>
      <c r="O131" s="189">
        <v>6</v>
      </c>
      <c r="P131" s="11">
        <v>7</v>
      </c>
      <c r="Q131" s="11">
        <v>8</v>
      </c>
      <c r="R131" s="11">
        <v>9</v>
      </c>
      <c r="S131" s="12">
        <v>10</v>
      </c>
      <c r="T131" s="189">
        <v>11</v>
      </c>
      <c r="U131" s="11">
        <v>12</v>
      </c>
      <c r="V131" s="11">
        <v>13</v>
      </c>
      <c r="W131" s="11">
        <v>14</v>
      </c>
      <c r="X131" s="12">
        <v>15</v>
      </c>
    </row>
    <row r="132" spans="1:24" ht="15" customHeight="1">
      <c r="A132" s="747"/>
      <c r="B132" s="748"/>
      <c r="C132" s="760"/>
      <c r="D132" s="582"/>
      <c r="E132" s="236" t="s">
        <v>67</v>
      </c>
      <c r="F132" s="90">
        <v>48</v>
      </c>
      <c r="G132" s="90">
        <v>18</v>
      </c>
      <c r="H132" s="90">
        <v>16</v>
      </c>
      <c r="I132" s="91">
        <v>14</v>
      </c>
      <c r="J132" s="90">
        <v>3</v>
      </c>
      <c r="K132" s="90">
        <v>4</v>
      </c>
      <c r="L132" s="90">
        <v>4</v>
      </c>
      <c r="M132" s="90">
        <v>4</v>
      </c>
      <c r="N132" s="90">
        <v>3</v>
      </c>
      <c r="O132" s="90">
        <v>3</v>
      </c>
      <c r="P132" s="90">
        <v>4</v>
      </c>
      <c r="Q132" s="90">
        <v>3</v>
      </c>
      <c r="R132" s="90">
        <v>3</v>
      </c>
      <c r="S132" s="90">
        <v>3</v>
      </c>
      <c r="T132" s="90">
        <v>2</v>
      </c>
      <c r="U132" s="90">
        <v>3</v>
      </c>
      <c r="V132" s="90">
        <v>3</v>
      </c>
      <c r="W132" s="90">
        <v>3</v>
      </c>
      <c r="X132" s="90">
        <v>3</v>
      </c>
    </row>
    <row r="133" spans="1:24" ht="15" customHeight="1">
      <c r="A133" s="747"/>
      <c r="B133" s="748"/>
      <c r="C133" s="760"/>
      <c r="D133" s="582"/>
      <c r="E133" s="242" t="s">
        <v>68</v>
      </c>
      <c r="F133" s="27">
        <v>39.299999999999997</v>
      </c>
      <c r="G133" s="27">
        <v>12.8</v>
      </c>
      <c r="H133" s="27">
        <v>13.3</v>
      </c>
      <c r="I133" s="28">
        <v>12.8</v>
      </c>
      <c r="J133" s="30">
        <v>2.8</v>
      </c>
      <c r="K133" s="31">
        <v>2.4</v>
      </c>
      <c r="L133" s="31">
        <v>2.8</v>
      </c>
      <c r="M133" s="31">
        <v>2.4</v>
      </c>
      <c r="N133" s="34">
        <v>2.4</v>
      </c>
      <c r="O133" s="30">
        <v>3</v>
      </c>
      <c r="P133" s="31">
        <v>3.1</v>
      </c>
      <c r="Q133" s="31">
        <v>2.6</v>
      </c>
      <c r="R133" s="31">
        <v>2.5</v>
      </c>
      <c r="S133" s="34">
        <v>2.4</v>
      </c>
      <c r="T133" s="30">
        <v>2.6</v>
      </c>
      <c r="U133" s="31">
        <v>2.9</v>
      </c>
      <c r="V133" s="31">
        <v>2.1</v>
      </c>
      <c r="W133" s="31">
        <v>2.6</v>
      </c>
      <c r="X133" s="34">
        <v>2.7</v>
      </c>
    </row>
    <row r="134" spans="1:24" ht="15" customHeight="1">
      <c r="A134" s="749"/>
      <c r="B134" s="750"/>
      <c r="C134" s="761"/>
      <c r="D134" s="583"/>
      <c r="E134" s="243" t="s">
        <v>69</v>
      </c>
      <c r="F134" s="36">
        <v>44.2</v>
      </c>
      <c r="G134" s="36">
        <v>15.1</v>
      </c>
      <c r="H134" s="36">
        <v>14.2</v>
      </c>
      <c r="I134" s="37">
        <v>14.8</v>
      </c>
      <c r="J134" s="39">
        <v>3.2</v>
      </c>
      <c r="K134" s="40">
        <v>3</v>
      </c>
      <c r="L134" s="40">
        <v>3.1</v>
      </c>
      <c r="M134" s="40">
        <v>2.9</v>
      </c>
      <c r="N134" s="43">
        <v>3</v>
      </c>
      <c r="O134" s="39">
        <v>3.1</v>
      </c>
      <c r="P134" s="40">
        <v>2.9</v>
      </c>
      <c r="Q134" s="40">
        <v>2.8</v>
      </c>
      <c r="R134" s="40">
        <v>2.7</v>
      </c>
      <c r="S134" s="43">
        <v>2.7</v>
      </c>
      <c r="T134" s="39">
        <v>3</v>
      </c>
      <c r="U134" s="40">
        <v>3.2</v>
      </c>
      <c r="V134" s="40">
        <v>2.8</v>
      </c>
      <c r="W134" s="40">
        <v>2.8</v>
      </c>
      <c r="X134" s="43">
        <v>3</v>
      </c>
    </row>
    <row r="136" spans="1:24" ht="55.5" customHeight="1">
      <c r="A136" s="45" t="s">
        <v>70</v>
      </c>
      <c r="B136" s="47"/>
      <c r="C136" s="244" t="s">
        <v>71</v>
      </c>
      <c r="D136" s="48"/>
      <c r="E136" s="49"/>
      <c r="F136" s="774" t="s">
        <v>72</v>
      </c>
      <c r="G136" s="775"/>
      <c r="H136" s="776"/>
      <c r="I136" s="50"/>
      <c r="J136" s="51"/>
      <c r="K136" s="774" t="s">
        <v>73</v>
      </c>
      <c r="L136" s="775"/>
      <c r="M136" s="776"/>
      <c r="N136" s="50"/>
      <c r="O136" s="52"/>
      <c r="P136" s="774" t="s">
        <v>74</v>
      </c>
      <c r="Q136" s="775"/>
      <c r="R136" s="776"/>
      <c r="S136" s="50"/>
      <c r="T136" s="53"/>
      <c r="U136" s="774" t="s">
        <v>75</v>
      </c>
      <c r="V136" s="775"/>
      <c r="W136" s="776"/>
    </row>
    <row r="138" spans="1:24" ht="18.75" customHeight="1">
      <c r="A138" s="807" t="s">
        <v>208</v>
      </c>
      <c r="B138" s="724" t="s">
        <v>76</v>
      </c>
      <c r="C138" s="822" t="s">
        <v>77</v>
      </c>
      <c r="D138" s="828" t="s">
        <v>78</v>
      </c>
      <c r="E138" s="830" t="s">
        <v>12</v>
      </c>
      <c r="F138" s="822" t="s">
        <v>57</v>
      </c>
      <c r="G138" s="804" t="s">
        <v>58</v>
      </c>
      <c r="H138" s="805"/>
      <c r="I138" s="806"/>
      <c r="J138" s="764" t="s">
        <v>59</v>
      </c>
      <c r="K138" s="764"/>
      <c r="L138" s="764"/>
      <c r="M138" s="764"/>
      <c r="N138" s="765"/>
      <c r="O138" s="767" t="s">
        <v>60</v>
      </c>
      <c r="P138" s="767"/>
      <c r="Q138" s="767"/>
      <c r="R138" s="767"/>
      <c r="S138" s="768"/>
      <c r="T138" s="777" t="s">
        <v>61</v>
      </c>
      <c r="U138" s="778"/>
      <c r="V138" s="778"/>
      <c r="W138" s="778"/>
      <c r="X138" s="779"/>
    </row>
    <row r="139" spans="1:24" ht="15" customHeight="1">
      <c r="A139" s="808"/>
      <c r="B139" s="810"/>
      <c r="C139" s="836"/>
      <c r="D139" s="825"/>
      <c r="E139" s="827"/>
      <c r="F139" s="810"/>
      <c r="G139" s="245" t="s">
        <v>63</v>
      </c>
      <c r="H139" s="246" t="s">
        <v>64</v>
      </c>
      <c r="I139" s="247" t="s">
        <v>65</v>
      </c>
      <c r="J139" s="248">
        <v>1</v>
      </c>
      <c r="K139" s="249">
        <v>2</v>
      </c>
      <c r="L139" s="249">
        <v>3</v>
      </c>
      <c r="M139" s="249">
        <v>4</v>
      </c>
      <c r="N139" s="250">
        <v>5</v>
      </c>
      <c r="O139" s="251">
        <v>6</v>
      </c>
      <c r="P139" s="252">
        <v>7</v>
      </c>
      <c r="Q139" s="252">
        <v>8</v>
      </c>
      <c r="R139" s="252">
        <v>9</v>
      </c>
      <c r="S139" s="253">
        <v>10</v>
      </c>
      <c r="T139" s="254">
        <v>11</v>
      </c>
      <c r="U139" s="255">
        <v>12</v>
      </c>
      <c r="V139" s="255">
        <v>13</v>
      </c>
      <c r="W139" s="255">
        <v>14</v>
      </c>
      <c r="X139" s="256">
        <v>15</v>
      </c>
    </row>
    <row r="140" spans="1:24" ht="25.5" customHeight="1">
      <c r="A140" s="809"/>
      <c r="B140" s="331">
        <v>44665</v>
      </c>
      <c r="C140" s="585" t="s">
        <v>209</v>
      </c>
      <c r="D140" s="21" t="s">
        <v>80</v>
      </c>
      <c r="E140" s="21" t="s">
        <v>21</v>
      </c>
      <c r="F140" s="112">
        <v>48</v>
      </c>
      <c r="G140" s="90">
        <v>18</v>
      </c>
      <c r="H140" s="90">
        <v>16</v>
      </c>
      <c r="I140" s="91">
        <v>14</v>
      </c>
      <c r="J140" s="90">
        <v>3</v>
      </c>
      <c r="K140" s="90">
        <v>4</v>
      </c>
      <c r="L140" s="90">
        <v>4</v>
      </c>
      <c r="M140" s="90">
        <v>4</v>
      </c>
      <c r="N140" s="90">
        <v>3</v>
      </c>
      <c r="O140" s="90">
        <v>3</v>
      </c>
      <c r="P140" s="90">
        <v>4</v>
      </c>
      <c r="Q140" s="90">
        <v>3</v>
      </c>
      <c r="R140" s="90">
        <v>3</v>
      </c>
      <c r="S140" s="90">
        <v>3</v>
      </c>
      <c r="T140" s="160">
        <v>2</v>
      </c>
      <c r="U140" s="90">
        <v>3</v>
      </c>
      <c r="V140" s="90">
        <v>3</v>
      </c>
      <c r="W140" s="90">
        <v>3</v>
      </c>
      <c r="X140" s="90">
        <v>3</v>
      </c>
    </row>
    <row r="141" spans="1:24" ht="15" customHeight="1">
      <c r="A141" s="330"/>
    </row>
    <row r="142" spans="1:24" ht="15" customHeight="1">
      <c r="A142" s="330"/>
      <c r="F142" s="745" t="s">
        <v>210</v>
      </c>
      <c r="G142" s="746"/>
      <c r="H142" s="759"/>
      <c r="I142" s="791" t="s">
        <v>160</v>
      </c>
      <c r="J142" s="793" t="s">
        <v>59</v>
      </c>
      <c r="K142" s="793"/>
      <c r="L142" s="793"/>
      <c r="M142" s="793"/>
      <c r="N142" s="794"/>
      <c r="O142" s="766" t="s">
        <v>60</v>
      </c>
      <c r="P142" s="767"/>
      <c r="Q142" s="767"/>
      <c r="R142" s="767"/>
      <c r="S142" s="768"/>
      <c r="T142" s="777" t="s">
        <v>61</v>
      </c>
      <c r="U142" s="778"/>
      <c r="V142" s="778"/>
      <c r="W142" s="778"/>
      <c r="X142" s="779"/>
    </row>
    <row r="143" spans="1:24" ht="15" customHeight="1">
      <c r="A143" s="330"/>
      <c r="F143" s="747"/>
      <c r="G143" s="748"/>
      <c r="H143" s="760"/>
      <c r="I143" s="792"/>
      <c r="J143" s="10">
        <v>1</v>
      </c>
      <c r="K143" s="11">
        <v>2</v>
      </c>
      <c r="L143" s="11">
        <v>3</v>
      </c>
      <c r="M143" s="11">
        <v>4</v>
      </c>
      <c r="N143" s="188">
        <v>5</v>
      </c>
      <c r="O143" s="10">
        <v>6</v>
      </c>
      <c r="P143" s="11">
        <v>7</v>
      </c>
      <c r="Q143" s="11">
        <v>8</v>
      </c>
      <c r="R143" s="11">
        <v>9</v>
      </c>
      <c r="S143" s="12">
        <v>10</v>
      </c>
      <c r="T143" s="189">
        <v>11</v>
      </c>
      <c r="U143" s="11">
        <v>12</v>
      </c>
      <c r="V143" s="11">
        <v>13</v>
      </c>
      <c r="W143" s="11">
        <v>14</v>
      </c>
      <c r="X143" s="12">
        <v>15</v>
      </c>
    </row>
    <row r="144" spans="1:24" ht="15" customHeight="1">
      <c r="A144" s="330"/>
      <c r="F144" s="747"/>
      <c r="G144" s="748"/>
      <c r="H144" s="748"/>
      <c r="I144" s="269" t="s">
        <v>161</v>
      </c>
      <c r="J144" s="270"/>
      <c r="K144" s="271"/>
      <c r="L144" s="271"/>
      <c r="M144" s="271"/>
      <c r="N144" s="272"/>
      <c r="O144" s="273"/>
      <c r="P144" s="271"/>
      <c r="Q144" s="271"/>
      <c r="R144" s="271"/>
      <c r="S144" s="274"/>
      <c r="T144" s="270"/>
      <c r="U144" s="271"/>
      <c r="V144" s="271"/>
      <c r="W144" s="271"/>
      <c r="X144" s="274"/>
    </row>
    <row r="145" spans="1:24" ht="15" customHeight="1">
      <c r="A145" s="330"/>
      <c r="F145" s="747"/>
      <c r="G145" s="748"/>
      <c r="H145" s="748"/>
      <c r="I145" s="275" t="s">
        <v>162</v>
      </c>
      <c r="J145" s="280"/>
      <c r="K145" s="277"/>
      <c r="L145" s="277"/>
      <c r="M145" s="277"/>
      <c r="N145" s="279"/>
      <c r="O145" s="276"/>
      <c r="P145" s="277"/>
      <c r="Q145" s="277"/>
      <c r="R145" s="277"/>
      <c r="S145" s="278"/>
      <c r="T145" s="30">
        <v>1</v>
      </c>
      <c r="U145" s="277"/>
      <c r="V145" s="277"/>
      <c r="W145" s="277"/>
      <c r="X145" s="278"/>
    </row>
    <row r="146" spans="1:24">
      <c r="F146" s="747"/>
      <c r="G146" s="748"/>
      <c r="H146" s="748"/>
      <c r="I146" s="28" t="s">
        <v>163</v>
      </c>
      <c r="J146" s="205">
        <v>1</v>
      </c>
      <c r="K146" s="277"/>
      <c r="L146" s="277"/>
      <c r="M146" s="277"/>
      <c r="N146" s="203">
        <v>1</v>
      </c>
      <c r="O146" s="201">
        <v>1</v>
      </c>
      <c r="P146" s="277"/>
      <c r="Q146" s="202">
        <v>1</v>
      </c>
      <c r="R146" s="202">
        <v>1</v>
      </c>
      <c r="S146" s="209">
        <v>1</v>
      </c>
      <c r="T146" s="280"/>
      <c r="U146" s="202">
        <v>1</v>
      </c>
      <c r="V146" s="202">
        <v>1</v>
      </c>
      <c r="W146" s="202">
        <v>1</v>
      </c>
      <c r="X146" s="209">
        <v>1</v>
      </c>
    </row>
    <row r="147" spans="1:24">
      <c r="F147" s="747"/>
      <c r="G147" s="748"/>
      <c r="H147" s="748"/>
      <c r="I147" s="28" t="s">
        <v>164</v>
      </c>
      <c r="J147" s="280"/>
      <c r="K147" s="31">
        <v>1</v>
      </c>
      <c r="L147" s="202">
        <v>1</v>
      </c>
      <c r="M147" s="31">
        <v>1</v>
      </c>
      <c r="N147" s="279"/>
      <c r="O147" s="276"/>
      <c r="P147" s="202">
        <v>1</v>
      </c>
      <c r="Q147" s="277"/>
      <c r="R147" s="277"/>
      <c r="S147" s="278"/>
      <c r="T147" s="280"/>
      <c r="U147" s="277"/>
      <c r="V147" s="277"/>
      <c r="W147" s="277"/>
      <c r="X147" s="278"/>
    </row>
    <row r="148" spans="1:24">
      <c r="F148" s="747"/>
      <c r="G148" s="748"/>
      <c r="H148" s="748"/>
      <c r="I148" s="28" t="s">
        <v>165</v>
      </c>
      <c r="J148" s="280"/>
      <c r="K148" s="277"/>
      <c r="L148" s="277"/>
      <c r="M148" s="277"/>
      <c r="N148" s="279"/>
      <c r="O148" s="276"/>
      <c r="P148" s="277"/>
      <c r="Q148" s="277"/>
      <c r="R148" s="277"/>
      <c r="S148" s="278"/>
      <c r="T148" s="280"/>
      <c r="U148" s="277"/>
      <c r="V148" s="277"/>
      <c r="W148" s="277"/>
      <c r="X148" s="278"/>
    </row>
    <row r="149" spans="1:24">
      <c r="F149" s="747"/>
      <c r="G149" s="748"/>
      <c r="H149" s="748"/>
      <c r="I149" s="281" t="s">
        <v>166</v>
      </c>
      <c r="J149" s="280"/>
      <c r="K149" s="277"/>
      <c r="L149" s="277"/>
      <c r="M149" s="277"/>
      <c r="N149" s="279"/>
      <c r="O149" s="276"/>
      <c r="P149" s="277"/>
      <c r="Q149" s="277"/>
      <c r="R149" s="277"/>
      <c r="S149" s="278"/>
      <c r="T149" s="280"/>
      <c r="U149" s="277"/>
      <c r="V149" s="277"/>
      <c r="W149" s="277"/>
      <c r="X149" s="278"/>
    </row>
    <row r="150" spans="1:24">
      <c r="F150" s="747"/>
      <c r="G150" s="748"/>
      <c r="H150" s="748"/>
      <c r="I150" s="281" t="s">
        <v>167</v>
      </c>
      <c r="J150" s="280"/>
      <c r="K150" s="277"/>
      <c r="L150" s="277"/>
      <c r="M150" s="277"/>
      <c r="N150" s="279"/>
      <c r="O150" s="276"/>
      <c r="P150" s="277"/>
      <c r="Q150" s="277"/>
      <c r="R150" s="277"/>
      <c r="S150" s="278"/>
      <c r="T150" s="280"/>
      <c r="U150" s="277"/>
      <c r="V150" s="277"/>
      <c r="W150" s="277"/>
      <c r="X150" s="278"/>
    </row>
    <row r="151" spans="1:24">
      <c r="F151" s="747"/>
      <c r="G151" s="748"/>
      <c r="H151" s="748"/>
      <c r="I151" s="281" t="s">
        <v>168</v>
      </c>
      <c r="J151" s="280"/>
      <c r="K151" s="277"/>
      <c r="L151" s="277"/>
      <c r="M151" s="277"/>
      <c r="N151" s="279"/>
      <c r="O151" s="276"/>
      <c r="P151" s="277"/>
      <c r="Q151" s="277"/>
      <c r="R151" s="277"/>
      <c r="S151" s="278"/>
      <c r="T151" s="280"/>
      <c r="U151" s="277"/>
      <c r="V151" s="277"/>
      <c r="W151" s="277"/>
      <c r="X151" s="278"/>
    </row>
    <row r="152" spans="1:24">
      <c r="F152" s="749"/>
      <c r="G152" s="750"/>
      <c r="H152" s="750"/>
      <c r="I152" s="282" t="s">
        <v>169</v>
      </c>
      <c r="J152" s="283"/>
      <c r="K152" s="284"/>
      <c r="L152" s="284"/>
      <c r="M152" s="284"/>
      <c r="N152" s="285"/>
      <c r="O152" s="286"/>
      <c r="P152" s="284"/>
      <c r="Q152" s="284"/>
      <c r="R152" s="284"/>
      <c r="S152" s="287"/>
      <c r="T152" s="283"/>
      <c r="U152" s="284"/>
      <c r="V152" s="284"/>
      <c r="W152" s="284"/>
      <c r="X152" s="287"/>
    </row>
    <row r="155" spans="1:24" ht="48">
      <c r="C155" s="771" t="s">
        <v>43</v>
      </c>
      <c r="D155" s="619" t="s">
        <v>12</v>
      </c>
      <c r="E155" s="619" t="s">
        <v>13</v>
      </c>
      <c r="F155" s="621" t="s">
        <v>14</v>
      </c>
      <c r="G155" s="621" t="s">
        <v>15</v>
      </c>
      <c r="H155" s="620" t="s">
        <v>16</v>
      </c>
    </row>
    <row r="156" spans="1:24">
      <c r="C156" s="772"/>
      <c r="D156" s="641" t="s">
        <v>17</v>
      </c>
      <c r="E156" s="21">
        <v>0</v>
      </c>
      <c r="F156" s="653"/>
      <c r="G156" s="654"/>
      <c r="H156" s="655"/>
    </row>
    <row r="157" spans="1:24">
      <c r="C157" s="772"/>
      <c r="D157" s="639" t="s">
        <v>21</v>
      </c>
      <c r="E157" s="31" t="s">
        <v>30</v>
      </c>
      <c r="F157" s="31">
        <f>AVERAGE(F139,F140)</f>
        <v>48</v>
      </c>
      <c r="G157" s="31" t="s">
        <v>30</v>
      </c>
      <c r="H157" s="210"/>
    </row>
    <row r="158" spans="1:24">
      <c r="C158" s="772"/>
      <c r="D158" s="639" t="s">
        <v>25</v>
      </c>
      <c r="E158" s="31">
        <v>0</v>
      </c>
      <c r="F158" s="208"/>
      <c r="G158" s="208"/>
      <c r="H158" s="210"/>
    </row>
    <row r="159" spans="1:24">
      <c r="C159" s="772"/>
      <c r="D159" s="640" t="s">
        <v>28</v>
      </c>
      <c r="E159" s="372">
        <v>0</v>
      </c>
      <c r="F159" s="644"/>
      <c r="G159" s="644"/>
      <c r="H159" s="643"/>
    </row>
    <row r="160" spans="1:24">
      <c r="C160" s="772"/>
      <c r="D160" s="626" t="s">
        <v>31</v>
      </c>
      <c r="E160" s="40">
        <v>0</v>
      </c>
      <c r="F160" s="215"/>
      <c r="G160" s="215"/>
      <c r="H160" s="225"/>
    </row>
    <row r="161" spans="3:8">
      <c r="C161" s="772"/>
      <c r="D161" s="402" t="s">
        <v>33</v>
      </c>
      <c r="E161" s="497">
        <v>0</v>
      </c>
      <c r="F161" s="657"/>
      <c r="G161" s="657"/>
      <c r="H161" s="656"/>
    </row>
    <row r="162" spans="3:8">
      <c r="C162" s="773"/>
      <c r="D162" s="626" t="s">
        <v>37</v>
      </c>
      <c r="E162" s="40" t="s">
        <v>30</v>
      </c>
      <c r="F162" s="40">
        <v>48</v>
      </c>
      <c r="G162" s="40" t="s">
        <v>30</v>
      </c>
      <c r="H162" s="225"/>
    </row>
  </sheetData>
  <mergeCells count="109">
    <mergeCell ref="F142:H152"/>
    <mergeCell ref="I142:I143"/>
    <mergeCell ref="J142:N142"/>
    <mergeCell ref="O142:S142"/>
    <mergeCell ref="T142:X142"/>
    <mergeCell ref="B138:B139"/>
    <mergeCell ref="C138:C139"/>
    <mergeCell ref="F138:F139"/>
    <mergeCell ref="G138:I138"/>
    <mergeCell ref="D138:D139"/>
    <mergeCell ref="E138:E139"/>
    <mergeCell ref="U136:W136"/>
    <mergeCell ref="F54:H54"/>
    <mergeCell ref="K54:M54"/>
    <mergeCell ref="P54:R54"/>
    <mergeCell ref="U54:W54"/>
    <mergeCell ref="J138:N138"/>
    <mergeCell ref="O138:S138"/>
    <mergeCell ref="T138:X138"/>
    <mergeCell ref="A138:A140"/>
    <mergeCell ref="T130:X130"/>
    <mergeCell ref="B128:M128"/>
    <mergeCell ref="A130:C134"/>
    <mergeCell ref="F130:F131"/>
    <mergeCell ref="G130:I130"/>
    <mergeCell ref="J130:N130"/>
    <mergeCell ref="O130:S130"/>
    <mergeCell ref="F136:H136"/>
    <mergeCell ref="K136:M136"/>
    <mergeCell ref="P136:R136"/>
    <mergeCell ref="O91:S91"/>
    <mergeCell ref="A99:A103"/>
    <mergeCell ref="B99:B100"/>
    <mergeCell ref="C99:C100"/>
    <mergeCell ref="F99:F100"/>
    <mergeCell ref="T91:X91"/>
    <mergeCell ref="D99:D100"/>
    <mergeCell ref="E99:E100"/>
    <mergeCell ref="F105:H115"/>
    <mergeCell ref="I105:I106"/>
    <mergeCell ref="J105:N105"/>
    <mergeCell ref="O105:S105"/>
    <mergeCell ref="T105:X105"/>
    <mergeCell ref="G99:I99"/>
    <mergeCell ref="J99:N99"/>
    <mergeCell ref="O99:S99"/>
    <mergeCell ref="T99:X99"/>
    <mergeCell ref="A56:A62"/>
    <mergeCell ref="B56:B57"/>
    <mergeCell ref="C56:C57"/>
    <mergeCell ref="F56:F57"/>
    <mergeCell ref="G56:I56"/>
    <mergeCell ref="D56:D57"/>
    <mergeCell ref="E56:E57"/>
    <mergeCell ref="B89:M89"/>
    <mergeCell ref="A91:C95"/>
    <mergeCell ref="F91:F92"/>
    <mergeCell ref="G91:I91"/>
    <mergeCell ref="J91:N91"/>
    <mergeCell ref="A1:X1"/>
    <mergeCell ref="B3:M3"/>
    <mergeCell ref="A5:C9"/>
    <mergeCell ref="F5:F6"/>
    <mergeCell ref="G5:I5"/>
    <mergeCell ref="J5:N5"/>
    <mergeCell ref="O5:S5"/>
    <mergeCell ref="T5:X5"/>
    <mergeCell ref="F11:H11"/>
    <mergeCell ref="K11:M11"/>
    <mergeCell ref="P11:R11"/>
    <mergeCell ref="U11:W11"/>
    <mergeCell ref="O13:S13"/>
    <mergeCell ref="T13:X13"/>
    <mergeCell ref="J13:N13"/>
    <mergeCell ref="G13:I13"/>
    <mergeCell ref="A13:A18"/>
    <mergeCell ref="F22:H32"/>
    <mergeCell ref="I22:I23"/>
    <mergeCell ref="J22:N22"/>
    <mergeCell ref="O22:S22"/>
    <mergeCell ref="F13:F14"/>
    <mergeCell ref="C13:C14"/>
    <mergeCell ref="B13:B14"/>
    <mergeCell ref="D13:D14"/>
    <mergeCell ref="E13:E14"/>
    <mergeCell ref="C155:C162"/>
    <mergeCell ref="C36:C43"/>
    <mergeCell ref="C77:C84"/>
    <mergeCell ref="C118:C125"/>
    <mergeCell ref="F97:H97"/>
    <mergeCell ref="K97:M97"/>
    <mergeCell ref="P97:R97"/>
    <mergeCell ref="U97:W97"/>
    <mergeCell ref="T22:X22"/>
    <mergeCell ref="T48:X48"/>
    <mergeCell ref="B46:M46"/>
    <mergeCell ref="A48:C52"/>
    <mergeCell ref="F48:F49"/>
    <mergeCell ref="G48:I48"/>
    <mergeCell ref="J48:N48"/>
    <mergeCell ref="O48:S48"/>
    <mergeCell ref="F64:H74"/>
    <mergeCell ref="I64:I65"/>
    <mergeCell ref="J64:N64"/>
    <mergeCell ref="O64:S64"/>
    <mergeCell ref="T64:X64"/>
    <mergeCell ref="J56:N56"/>
    <mergeCell ref="O56:S56"/>
    <mergeCell ref="T56:X56"/>
  </mergeCells>
  <conditionalFormatting sqref="J8:J9 L8:X9">
    <cfRule type="cellIs" dxfId="12" priority="13" operator="equal">
      <formula>1</formula>
    </cfRule>
  </conditionalFormatting>
  <conditionalFormatting sqref="J15:X15">
    <cfRule type="cellIs" dxfId="11" priority="12" operator="equal">
      <formula>1</formula>
    </cfRule>
  </conditionalFormatting>
  <conditionalFormatting sqref="J16:X16 J18:S18 U18:V18 X18">
    <cfRule type="cellIs" dxfId="10" priority="11" operator="equal">
      <formula>1</formula>
    </cfRule>
  </conditionalFormatting>
  <conditionalFormatting sqref="K17:P17">
    <cfRule type="cellIs" dxfId="9" priority="10" operator="equal">
      <formula>1</formula>
    </cfRule>
  </conditionalFormatting>
  <conditionalFormatting sqref="J17">
    <cfRule type="cellIs" dxfId="8" priority="9" operator="equal">
      <formula>1</formula>
    </cfRule>
  </conditionalFormatting>
  <conditionalFormatting sqref="J46:M46">
    <cfRule type="cellIs" dxfId="7" priority="8" operator="equal">
      <formula>1</formula>
    </cfRule>
  </conditionalFormatting>
  <conditionalFormatting sqref="J51:J53 L51:X53">
    <cfRule type="cellIs" dxfId="6" priority="7" operator="equal">
      <formula>1</formula>
    </cfRule>
  </conditionalFormatting>
  <conditionalFormatting sqref="J95 L95:X95">
    <cfRule type="cellIs" dxfId="5" priority="6" operator="equal">
      <formula>1</formula>
    </cfRule>
  </conditionalFormatting>
  <conditionalFormatting sqref="J93:X93">
    <cfRule type="cellIs" dxfId="4" priority="5" operator="equal">
      <formula>1</formula>
    </cfRule>
  </conditionalFormatting>
  <conditionalFormatting sqref="J101:X101">
    <cfRule type="cellIs" dxfId="3" priority="4" operator="equal">
      <formula>1</formula>
    </cfRule>
  </conditionalFormatting>
  <conditionalFormatting sqref="J128:M128">
    <cfRule type="cellIs" dxfId="2" priority="3" operator="equal">
      <formula>1</formula>
    </cfRule>
  </conditionalFormatting>
  <conditionalFormatting sqref="L133:X134 J133:J134">
    <cfRule type="cellIs" dxfId="1" priority="2" operator="equal">
      <formula>1</formula>
    </cfRule>
  </conditionalFormatting>
  <conditionalFormatting sqref="K107:X107 K111:X115 L109 T109 K110 M110:X110 K108:L108 U108 V109:X109 O108 R108:S108">
    <cfRule type="cellIs" dxfId="0" priority="1" operator="equal">
      <formula>1</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765F9-4183-478F-A1E6-CC0EC86351FE}">
  <dimension ref="A1:Y42"/>
  <sheetViews>
    <sheetView workbookViewId="0">
      <selection activeCell="D36" sqref="D36:H42"/>
    </sheetView>
  </sheetViews>
  <sheetFormatPr defaultColWidth="8.85546875" defaultRowHeight="15"/>
  <cols>
    <col min="1" max="1" width="19.85546875" customWidth="1"/>
    <col min="2" max="2" width="13.42578125" customWidth="1"/>
    <col min="3" max="3" width="19.42578125" customWidth="1"/>
    <col min="4" max="4" width="22" bestFit="1" customWidth="1"/>
    <col min="5" max="5" width="14.7109375" customWidth="1"/>
    <col min="6" max="6" width="10.42578125" customWidth="1"/>
    <col min="7" max="8" width="10.140625" customWidth="1"/>
  </cols>
  <sheetData>
    <row r="1" spans="1:25" ht="33">
      <c r="A1" s="740" t="s">
        <v>211</v>
      </c>
      <c r="B1" s="741"/>
      <c r="C1" s="741"/>
      <c r="D1" s="741"/>
      <c r="E1" s="741"/>
      <c r="F1" s="741"/>
      <c r="G1" s="741"/>
      <c r="H1" s="741"/>
      <c r="I1" s="741"/>
      <c r="J1" s="741"/>
      <c r="K1" s="741"/>
      <c r="L1" s="741"/>
      <c r="M1" s="741"/>
      <c r="N1" s="741"/>
      <c r="O1" s="741"/>
      <c r="P1" s="741"/>
      <c r="Q1" s="741"/>
      <c r="R1" s="741"/>
      <c r="S1" s="741"/>
      <c r="T1" s="741"/>
      <c r="U1" s="741"/>
      <c r="V1" s="741"/>
      <c r="W1" s="741"/>
      <c r="X1" s="741"/>
      <c r="Y1" s="742"/>
    </row>
    <row r="3" spans="1:25" ht="149.25" customHeight="1">
      <c r="A3" s="232" t="s">
        <v>212</v>
      </c>
      <c r="B3" s="780" t="s">
        <v>213</v>
      </c>
      <c r="C3" s="781"/>
      <c r="D3" s="781"/>
      <c r="E3" s="781"/>
      <c r="F3" s="781"/>
      <c r="G3" s="781"/>
      <c r="H3" s="781"/>
      <c r="I3" s="781"/>
      <c r="J3" s="781"/>
      <c r="K3" s="781"/>
      <c r="L3" s="781"/>
      <c r="M3" s="781"/>
      <c r="N3" s="782"/>
    </row>
    <row r="4" spans="1:25" ht="15" customHeight="1"/>
    <row r="5" spans="1:25" ht="15" customHeight="1">
      <c r="A5" s="837" t="s">
        <v>56</v>
      </c>
      <c r="B5" s="838"/>
      <c r="C5" s="845"/>
      <c r="D5" s="843"/>
      <c r="E5" s="591"/>
      <c r="F5" s="817" t="s">
        <v>57</v>
      </c>
      <c r="G5" s="785" t="s">
        <v>58</v>
      </c>
      <c r="H5" s="819"/>
      <c r="I5" s="787"/>
      <c r="J5" s="793" t="s">
        <v>59</v>
      </c>
      <c r="K5" s="793"/>
      <c r="L5" s="793"/>
      <c r="M5" s="793"/>
      <c r="N5" s="794"/>
      <c r="O5" s="766" t="s">
        <v>60</v>
      </c>
      <c r="P5" s="767"/>
      <c r="Q5" s="767"/>
      <c r="R5" s="767"/>
      <c r="S5" s="768"/>
      <c r="T5" s="777" t="s">
        <v>61</v>
      </c>
      <c r="U5" s="778"/>
      <c r="V5" s="778"/>
      <c r="W5" s="778"/>
      <c r="X5" s="779"/>
    </row>
    <row r="6" spans="1:25" ht="15" customHeight="1">
      <c r="A6" s="839"/>
      <c r="B6" s="840"/>
      <c r="C6" s="846"/>
      <c r="D6" s="844"/>
      <c r="E6" s="592"/>
      <c r="F6" s="818"/>
      <c r="G6" s="234" t="s">
        <v>63</v>
      </c>
      <c r="H6" s="4" t="s">
        <v>64</v>
      </c>
      <c r="I6" s="235" t="s">
        <v>65</v>
      </c>
      <c r="J6" s="10">
        <v>1</v>
      </c>
      <c r="K6" s="11">
        <v>2</v>
      </c>
      <c r="L6" s="11">
        <v>3</v>
      </c>
      <c r="M6" s="11">
        <v>4</v>
      </c>
      <c r="N6" s="188">
        <v>5</v>
      </c>
      <c r="O6" s="10">
        <v>6</v>
      </c>
      <c r="P6" s="11">
        <v>7</v>
      </c>
      <c r="Q6" s="11">
        <v>8</v>
      </c>
      <c r="R6" s="11">
        <v>9</v>
      </c>
      <c r="S6" s="12">
        <v>10</v>
      </c>
      <c r="T6" s="189">
        <v>11</v>
      </c>
      <c r="U6" s="11">
        <v>12</v>
      </c>
      <c r="V6" s="11">
        <v>13</v>
      </c>
      <c r="W6" s="11">
        <v>14</v>
      </c>
      <c r="X6" s="12">
        <v>15</v>
      </c>
    </row>
    <row r="7" spans="1:25" ht="18" customHeight="1">
      <c r="A7" s="839"/>
      <c r="B7" s="840"/>
      <c r="C7" s="288"/>
      <c r="D7" s="595"/>
      <c r="E7" s="594" t="s">
        <v>67</v>
      </c>
      <c r="F7" s="321">
        <v>39</v>
      </c>
      <c r="G7" s="17">
        <v>13.2</v>
      </c>
      <c r="H7" s="17">
        <v>13.5</v>
      </c>
      <c r="I7" s="18">
        <v>12.3</v>
      </c>
      <c r="J7" s="228">
        <v>3.5</v>
      </c>
      <c r="K7" s="24">
        <v>2</v>
      </c>
      <c r="L7" s="24">
        <v>2.8</v>
      </c>
      <c r="M7" s="24">
        <v>2.2000000000000002</v>
      </c>
      <c r="N7" s="25">
        <v>2.7</v>
      </c>
      <c r="O7" s="228">
        <v>3</v>
      </c>
      <c r="P7" s="24">
        <v>3</v>
      </c>
      <c r="Q7" s="24">
        <v>2.2000000000000002</v>
      </c>
      <c r="R7" s="24">
        <v>3</v>
      </c>
      <c r="S7" s="25">
        <v>2.2000000000000002</v>
      </c>
      <c r="T7" s="228">
        <v>2.2999999999999998</v>
      </c>
      <c r="U7" s="24">
        <v>3.2</v>
      </c>
      <c r="V7" s="24">
        <v>1.8</v>
      </c>
      <c r="W7" s="24">
        <v>2.8</v>
      </c>
      <c r="X7" s="25">
        <v>2.2000000000000002</v>
      </c>
    </row>
    <row r="8" spans="1:25" ht="15" customHeight="1">
      <c r="A8" s="839"/>
      <c r="B8" s="840"/>
      <c r="C8" s="288"/>
      <c r="D8" s="595"/>
      <c r="E8" s="334" t="s">
        <v>68</v>
      </c>
      <c r="F8" s="27">
        <v>40.200000000000003</v>
      </c>
      <c r="G8" s="27">
        <v>13.7</v>
      </c>
      <c r="H8" s="27">
        <v>13.6</v>
      </c>
      <c r="I8" s="28">
        <v>12.8</v>
      </c>
      <c r="J8" s="30">
        <v>3.3</v>
      </c>
      <c r="K8" s="31">
        <v>2.6</v>
      </c>
      <c r="L8" s="31">
        <v>2.7</v>
      </c>
      <c r="M8" s="31">
        <v>2.4</v>
      </c>
      <c r="N8" s="34">
        <v>2.8</v>
      </c>
      <c r="O8" s="30">
        <v>3</v>
      </c>
      <c r="P8" s="31">
        <v>2.8</v>
      </c>
      <c r="Q8" s="31">
        <v>2.4</v>
      </c>
      <c r="R8" s="31">
        <v>3</v>
      </c>
      <c r="S8" s="34">
        <v>2.2999999999999998</v>
      </c>
      <c r="T8" s="30">
        <v>2.4</v>
      </c>
      <c r="U8" s="31">
        <v>3</v>
      </c>
      <c r="V8" s="31">
        <v>2.4</v>
      </c>
      <c r="W8" s="31">
        <v>2.5</v>
      </c>
      <c r="X8" s="34">
        <v>2.5</v>
      </c>
    </row>
    <row r="9" spans="1:25" ht="15" customHeight="1">
      <c r="A9" s="841"/>
      <c r="B9" s="842"/>
      <c r="C9" s="596"/>
      <c r="D9" s="597"/>
      <c r="E9" s="334" t="s">
        <v>69</v>
      </c>
      <c r="F9" s="36">
        <v>45.6</v>
      </c>
      <c r="G9" s="36">
        <v>15.5</v>
      </c>
      <c r="H9" s="36">
        <v>15.3</v>
      </c>
      <c r="I9" s="37">
        <v>14.8</v>
      </c>
      <c r="J9" s="39">
        <v>3.4</v>
      </c>
      <c r="K9" s="40">
        <v>3</v>
      </c>
      <c r="L9" s="40">
        <v>3</v>
      </c>
      <c r="M9" s="40">
        <v>2.9</v>
      </c>
      <c r="N9" s="43">
        <v>3.1</v>
      </c>
      <c r="O9" s="39">
        <v>3.1</v>
      </c>
      <c r="P9" s="40">
        <v>3.2</v>
      </c>
      <c r="Q9" s="40">
        <v>2.9</v>
      </c>
      <c r="R9" s="40">
        <v>3.3</v>
      </c>
      <c r="S9" s="43">
        <v>2.8</v>
      </c>
      <c r="T9" s="39">
        <v>3</v>
      </c>
      <c r="U9" s="40">
        <v>3.2</v>
      </c>
      <c r="V9" s="40">
        <v>2.8</v>
      </c>
      <c r="W9" s="40">
        <v>2.8</v>
      </c>
      <c r="X9" s="43">
        <v>2.9</v>
      </c>
    </row>
    <row r="10" spans="1:25" ht="15" customHeight="1"/>
    <row r="11" spans="1:25" ht="117.75" customHeight="1">
      <c r="A11" s="45" t="s">
        <v>70</v>
      </c>
      <c r="B11" s="47"/>
      <c r="C11" s="244" t="s">
        <v>71</v>
      </c>
      <c r="D11" s="48"/>
      <c r="E11" s="49"/>
      <c r="F11" s="774" t="s">
        <v>72</v>
      </c>
      <c r="G11" s="775"/>
      <c r="H11" s="776"/>
      <c r="I11" s="50"/>
      <c r="J11" s="51"/>
      <c r="K11" s="774" t="s">
        <v>73</v>
      </c>
      <c r="L11" s="775"/>
      <c r="M11" s="776"/>
      <c r="N11" s="50"/>
      <c r="O11" s="52"/>
      <c r="P11" s="774" t="s">
        <v>74</v>
      </c>
      <c r="Q11" s="775"/>
      <c r="R11" s="776"/>
      <c r="S11" s="50"/>
      <c r="T11" s="53"/>
      <c r="U11" s="774" t="s">
        <v>75</v>
      </c>
      <c r="V11" s="775"/>
      <c r="W11" s="776"/>
    </row>
    <row r="12" spans="1:25" ht="15" customHeight="1"/>
    <row r="13" spans="1:25" ht="15" customHeight="1">
      <c r="A13" s="847" t="s">
        <v>214</v>
      </c>
      <c r="B13" s="724" t="s">
        <v>76</v>
      </c>
      <c r="C13" s="724" t="s">
        <v>77</v>
      </c>
      <c r="D13" s="850" t="s">
        <v>78</v>
      </c>
      <c r="E13" s="852" t="s">
        <v>12</v>
      </c>
      <c r="F13" s="822" t="s">
        <v>57</v>
      </c>
      <c r="G13" s="804" t="s">
        <v>58</v>
      </c>
      <c r="H13" s="805"/>
      <c r="I13" s="806"/>
      <c r="J13" s="764" t="s">
        <v>59</v>
      </c>
      <c r="K13" s="764"/>
      <c r="L13" s="764"/>
      <c r="M13" s="764"/>
      <c r="N13" s="765"/>
      <c r="O13" s="767" t="s">
        <v>60</v>
      </c>
      <c r="P13" s="767"/>
      <c r="Q13" s="767"/>
      <c r="R13" s="767"/>
      <c r="S13" s="768"/>
      <c r="T13" s="777" t="s">
        <v>61</v>
      </c>
      <c r="U13" s="778"/>
      <c r="V13" s="778"/>
      <c r="W13" s="778"/>
      <c r="X13" s="779"/>
    </row>
    <row r="14" spans="1:25" ht="15" customHeight="1">
      <c r="A14" s="848"/>
      <c r="B14" s="810"/>
      <c r="C14" s="810"/>
      <c r="D14" s="851"/>
      <c r="E14" s="853"/>
      <c r="F14" s="810"/>
      <c r="G14" s="245" t="s">
        <v>63</v>
      </c>
      <c r="H14" s="246" t="s">
        <v>64</v>
      </c>
      <c r="I14" s="247" t="s">
        <v>65</v>
      </c>
      <c r="J14" s="248">
        <v>1</v>
      </c>
      <c r="K14" s="249">
        <v>2</v>
      </c>
      <c r="L14" s="249">
        <v>3</v>
      </c>
      <c r="M14" s="249">
        <v>4</v>
      </c>
      <c r="N14" s="250">
        <v>5</v>
      </c>
      <c r="O14" s="251">
        <v>6</v>
      </c>
      <c r="P14" s="252">
        <v>7</v>
      </c>
      <c r="Q14" s="252">
        <v>8</v>
      </c>
      <c r="R14" s="252">
        <v>9</v>
      </c>
      <c r="S14" s="253">
        <v>10</v>
      </c>
      <c r="T14" s="254">
        <v>11</v>
      </c>
      <c r="U14" s="255">
        <v>12</v>
      </c>
      <c r="V14" s="255">
        <v>13</v>
      </c>
      <c r="W14" s="255">
        <v>14</v>
      </c>
      <c r="X14" s="256">
        <v>15</v>
      </c>
    </row>
    <row r="15" spans="1:25" ht="24.75" customHeight="1">
      <c r="A15" s="848"/>
      <c r="B15" s="355">
        <v>44665</v>
      </c>
      <c r="C15" s="335" t="s">
        <v>215</v>
      </c>
      <c r="D15" s="608" t="s">
        <v>118</v>
      </c>
      <c r="E15" s="609" t="s">
        <v>17</v>
      </c>
      <c r="F15" s="357">
        <v>33</v>
      </c>
      <c r="G15" s="336">
        <v>10</v>
      </c>
      <c r="H15" s="337">
        <v>11</v>
      </c>
      <c r="I15" s="336">
        <v>12</v>
      </c>
      <c r="J15" s="338">
        <v>4</v>
      </c>
      <c r="K15" s="376">
        <v>1</v>
      </c>
      <c r="L15" s="358">
        <v>2</v>
      </c>
      <c r="M15" s="358">
        <v>2</v>
      </c>
      <c r="N15" s="377">
        <v>1</v>
      </c>
      <c r="O15" s="340">
        <v>3</v>
      </c>
      <c r="P15" s="358">
        <v>2</v>
      </c>
      <c r="Q15" s="376">
        <v>1</v>
      </c>
      <c r="R15" s="339">
        <v>3</v>
      </c>
      <c r="S15" s="360">
        <v>2</v>
      </c>
      <c r="T15" s="363">
        <v>2</v>
      </c>
      <c r="U15" s="339">
        <v>3</v>
      </c>
      <c r="V15" s="376">
        <v>1</v>
      </c>
      <c r="W15" s="339">
        <v>3</v>
      </c>
      <c r="X15" s="341">
        <v>3</v>
      </c>
    </row>
    <row r="16" spans="1:25" ht="24" customHeight="1">
      <c r="A16" s="848"/>
      <c r="B16" s="355">
        <v>44665</v>
      </c>
      <c r="C16" s="342" t="s">
        <v>216</v>
      </c>
      <c r="D16" s="610" t="s">
        <v>80</v>
      </c>
      <c r="E16" s="610" t="s">
        <v>17</v>
      </c>
      <c r="F16" s="343">
        <v>40</v>
      </c>
      <c r="G16" s="344">
        <v>13</v>
      </c>
      <c r="H16" s="345">
        <v>16</v>
      </c>
      <c r="I16" s="344">
        <v>11</v>
      </c>
      <c r="J16" s="89">
        <v>3</v>
      </c>
      <c r="K16" s="160">
        <v>2</v>
      </c>
      <c r="L16" s="90">
        <v>3</v>
      </c>
      <c r="M16" s="160">
        <v>2</v>
      </c>
      <c r="N16" s="111">
        <v>3</v>
      </c>
      <c r="O16" s="112">
        <v>3</v>
      </c>
      <c r="P16" s="90">
        <v>4</v>
      </c>
      <c r="Q16" s="90">
        <v>3</v>
      </c>
      <c r="R16" s="90">
        <v>4</v>
      </c>
      <c r="S16" s="361">
        <v>2</v>
      </c>
      <c r="T16" s="166">
        <v>2</v>
      </c>
      <c r="U16" s="90">
        <v>3</v>
      </c>
      <c r="V16" s="149">
        <v>1</v>
      </c>
      <c r="W16" s="90">
        <v>3</v>
      </c>
      <c r="X16" s="162">
        <v>2</v>
      </c>
    </row>
    <row r="17" spans="1:24" ht="24" customHeight="1">
      <c r="A17" s="848"/>
      <c r="B17" s="355">
        <v>44665</v>
      </c>
      <c r="C17" s="342" t="s">
        <v>217</v>
      </c>
      <c r="D17" s="610" t="s">
        <v>80</v>
      </c>
      <c r="E17" s="610" t="s">
        <v>17</v>
      </c>
      <c r="F17" s="343">
        <v>40</v>
      </c>
      <c r="G17" s="344">
        <v>14</v>
      </c>
      <c r="H17" s="345">
        <v>13</v>
      </c>
      <c r="I17" s="344">
        <v>13</v>
      </c>
      <c r="J17" s="89">
        <v>4</v>
      </c>
      <c r="K17" s="160">
        <v>2</v>
      </c>
      <c r="L17" s="90">
        <v>3</v>
      </c>
      <c r="M17" s="160">
        <v>2</v>
      </c>
      <c r="N17" s="111">
        <v>3</v>
      </c>
      <c r="O17" s="112">
        <v>3</v>
      </c>
      <c r="P17" s="90">
        <v>3</v>
      </c>
      <c r="Q17" s="160">
        <v>2</v>
      </c>
      <c r="R17" s="90">
        <v>3</v>
      </c>
      <c r="S17" s="361">
        <v>2</v>
      </c>
      <c r="T17" s="89">
        <v>3</v>
      </c>
      <c r="U17" s="90">
        <v>3</v>
      </c>
      <c r="V17" s="160">
        <v>2</v>
      </c>
      <c r="W17" s="90">
        <v>3</v>
      </c>
      <c r="X17" s="162">
        <v>2</v>
      </c>
    </row>
    <row r="18" spans="1:24" ht="27" customHeight="1">
      <c r="A18" s="848"/>
      <c r="B18" s="355">
        <v>44665</v>
      </c>
      <c r="C18" s="342" t="s">
        <v>218</v>
      </c>
      <c r="D18" s="610" t="s">
        <v>80</v>
      </c>
      <c r="E18" s="610" t="s">
        <v>25</v>
      </c>
      <c r="F18" s="343">
        <v>35</v>
      </c>
      <c r="G18" s="344">
        <v>13</v>
      </c>
      <c r="H18" s="345">
        <v>13</v>
      </c>
      <c r="I18" s="344">
        <v>9</v>
      </c>
      <c r="J18" s="89">
        <v>4</v>
      </c>
      <c r="K18" s="160">
        <v>2</v>
      </c>
      <c r="L18" s="160">
        <v>2</v>
      </c>
      <c r="M18" s="160">
        <v>2</v>
      </c>
      <c r="N18" s="111">
        <v>3</v>
      </c>
      <c r="O18" s="112">
        <v>3</v>
      </c>
      <c r="P18" s="90">
        <v>3</v>
      </c>
      <c r="Q18" s="160">
        <v>2</v>
      </c>
      <c r="R18" s="90">
        <v>3</v>
      </c>
      <c r="S18" s="361">
        <v>2</v>
      </c>
      <c r="T18" s="166">
        <v>2</v>
      </c>
      <c r="U18" s="90">
        <v>3</v>
      </c>
      <c r="V18" s="149">
        <v>1</v>
      </c>
      <c r="W18" s="160">
        <v>2</v>
      </c>
      <c r="X18" s="151">
        <v>1</v>
      </c>
    </row>
    <row r="19" spans="1:24" ht="28.5" customHeight="1">
      <c r="A19" s="848"/>
      <c r="B19" s="355">
        <v>44665</v>
      </c>
      <c r="C19" s="342" t="s">
        <v>219</v>
      </c>
      <c r="D19" s="610" t="s">
        <v>80</v>
      </c>
      <c r="E19" s="610" t="s">
        <v>17</v>
      </c>
      <c r="F19" s="343">
        <v>49</v>
      </c>
      <c r="G19" s="344">
        <v>16</v>
      </c>
      <c r="H19" s="345">
        <v>15</v>
      </c>
      <c r="I19" s="344">
        <v>18</v>
      </c>
      <c r="J19" s="89">
        <v>3</v>
      </c>
      <c r="K19" s="90">
        <v>3</v>
      </c>
      <c r="L19" s="90">
        <v>4</v>
      </c>
      <c r="M19" s="90">
        <v>3</v>
      </c>
      <c r="N19" s="111">
        <v>3</v>
      </c>
      <c r="O19" s="112">
        <v>3</v>
      </c>
      <c r="P19" s="90">
        <v>3</v>
      </c>
      <c r="Q19" s="90">
        <v>3</v>
      </c>
      <c r="R19" s="90">
        <v>3</v>
      </c>
      <c r="S19" s="91">
        <v>3</v>
      </c>
      <c r="T19" s="89">
        <v>4</v>
      </c>
      <c r="U19" s="90">
        <v>4</v>
      </c>
      <c r="V19" s="90">
        <v>4</v>
      </c>
      <c r="W19" s="90">
        <v>3</v>
      </c>
      <c r="X19" s="111">
        <v>3</v>
      </c>
    </row>
    <row r="20" spans="1:24">
      <c r="A20" s="849"/>
      <c r="B20" s="356">
        <v>44665</v>
      </c>
      <c r="C20" s="346" t="s">
        <v>220</v>
      </c>
      <c r="D20" s="611" t="s">
        <v>80</v>
      </c>
      <c r="E20" s="611" t="s">
        <v>17</v>
      </c>
      <c r="F20" s="347">
        <v>37</v>
      </c>
      <c r="G20" s="348">
        <v>13</v>
      </c>
      <c r="H20" s="349">
        <v>13</v>
      </c>
      <c r="I20" s="348">
        <v>11</v>
      </c>
      <c r="J20" s="350">
        <v>3</v>
      </c>
      <c r="K20" s="359">
        <v>2</v>
      </c>
      <c r="L20" s="351">
        <v>3</v>
      </c>
      <c r="M20" s="359">
        <v>2</v>
      </c>
      <c r="N20" s="352">
        <v>3</v>
      </c>
      <c r="O20" s="353">
        <v>3</v>
      </c>
      <c r="P20" s="351">
        <v>3</v>
      </c>
      <c r="Q20" s="359">
        <v>2</v>
      </c>
      <c r="R20" s="351">
        <v>3</v>
      </c>
      <c r="S20" s="362">
        <v>2</v>
      </c>
      <c r="T20" s="378">
        <v>1</v>
      </c>
      <c r="U20" s="351">
        <v>3</v>
      </c>
      <c r="V20" s="359">
        <v>2</v>
      </c>
      <c r="W20" s="351">
        <v>3</v>
      </c>
      <c r="X20" s="364">
        <v>2</v>
      </c>
    </row>
    <row r="21" spans="1:24">
      <c r="F21" s="229"/>
      <c r="G21" s="229"/>
      <c r="H21" s="229"/>
      <c r="I21" s="229"/>
      <c r="J21" s="229"/>
      <c r="K21" s="229"/>
      <c r="L21" s="229"/>
      <c r="M21" s="229"/>
      <c r="N21" s="229"/>
      <c r="O21" s="229"/>
      <c r="P21" s="229"/>
      <c r="Q21" s="229"/>
      <c r="R21" s="229"/>
      <c r="S21" s="229"/>
      <c r="T21" s="229"/>
      <c r="U21" s="229"/>
      <c r="V21" s="229"/>
      <c r="W21" s="229"/>
      <c r="X21" s="229"/>
    </row>
    <row r="22" spans="1:24" ht="18.95">
      <c r="F22" s="745" t="s">
        <v>221</v>
      </c>
      <c r="G22" s="746"/>
      <c r="H22" s="759"/>
      <c r="I22" s="791" t="s">
        <v>160</v>
      </c>
      <c r="J22" s="793" t="s">
        <v>59</v>
      </c>
      <c r="K22" s="793"/>
      <c r="L22" s="793"/>
      <c r="M22" s="793"/>
      <c r="N22" s="794"/>
      <c r="O22" s="766" t="s">
        <v>60</v>
      </c>
      <c r="P22" s="767"/>
      <c r="Q22" s="767"/>
      <c r="R22" s="767"/>
      <c r="S22" s="768"/>
      <c r="T22" s="777" t="s">
        <v>61</v>
      </c>
      <c r="U22" s="778"/>
      <c r="V22" s="778"/>
      <c r="W22" s="778"/>
      <c r="X22" s="779"/>
    </row>
    <row r="23" spans="1:24">
      <c r="F23" s="747"/>
      <c r="G23" s="748"/>
      <c r="H23" s="760"/>
      <c r="I23" s="792"/>
      <c r="J23" s="10">
        <v>1</v>
      </c>
      <c r="K23" s="11">
        <v>2</v>
      </c>
      <c r="L23" s="11">
        <v>3</v>
      </c>
      <c r="M23" s="11">
        <v>4</v>
      </c>
      <c r="N23" s="188">
        <v>5</v>
      </c>
      <c r="O23" s="10">
        <v>6</v>
      </c>
      <c r="P23" s="11">
        <v>7</v>
      </c>
      <c r="Q23" s="11">
        <v>8</v>
      </c>
      <c r="R23" s="11">
        <v>9</v>
      </c>
      <c r="S23" s="12">
        <v>10</v>
      </c>
      <c r="T23" s="189">
        <v>11</v>
      </c>
      <c r="U23" s="11">
        <v>12</v>
      </c>
      <c r="V23" s="11">
        <v>13</v>
      </c>
      <c r="W23" s="11">
        <v>14</v>
      </c>
      <c r="X23" s="12">
        <v>15</v>
      </c>
    </row>
    <row r="24" spans="1:24">
      <c r="F24" s="747"/>
      <c r="G24" s="748"/>
      <c r="H24" s="748"/>
      <c r="I24" s="269" t="s">
        <v>161</v>
      </c>
      <c r="J24" s="270"/>
      <c r="K24" s="24">
        <v>1</v>
      </c>
      <c r="L24" s="271"/>
      <c r="M24" s="271"/>
      <c r="N24" s="196">
        <v>1</v>
      </c>
      <c r="O24" s="273"/>
      <c r="P24" s="271"/>
      <c r="Q24" s="24">
        <v>1</v>
      </c>
      <c r="R24" s="271"/>
      <c r="S24" s="274"/>
      <c r="T24" s="228">
        <v>1</v>
      </c>
      <c r="U24" s="271"/>
      <c r="V24" s="195">
        <v>3</v>
      </c>
      <c r="W24" s="271"/>
      <c r="X24" s="25">
        <v>1</v>
      </c>
    </row>
    <row r="25" spans="1:24">
      <c r="F25" s="747"/>
      <c r="G25" s="748"/>
      <c r="H25" s="748"/>
      <c r="I25" s="275" t="s">
        <v>162</v>
      </c>
      <c r="J25" s="280"/>
      <c r="K25" s="202">
        <v>4</v>
      </c>
      <c r="L25" s="202">
        <v>2</v>
      </c>
      <c r="M25" s="202">
        <v>5</v>
      </c>
      <c r="N25" s="279"/>
      <c r="O25" s="276"/>
      <c r="P25" s="202">
        <v>1</v>
      </c>
      <c r="Q25" s="202">
        <v>3</v>
      </c>
      <c r="R25" s="277"/>
      <c r="S25" s="209">
        <v>5</v>
      </c>
      <c r="T25" s="205">
        <v>3</v>
      </c>
      <c r="U25" s="277"/>
      <c r="V25" s="202">
        <v>2</v>
      </c>
      <c r="W25" s="202">
        <v>1</v>
      </c>
      <c r="X25" s="209">
        <v>3</v>
      </c>
    </row>
    <row r="26" spans="1:24">
      <c r="F26" s="747"/>
      <c r="G26" s="748"/>
      <c r="H26" s="748"/>
      <c r="I26" s="28" t="s">
        <v>163</v>
      </c>
      <c r="J26" s="205">
        <v>3</v>
      </c>
      <c r="K26" s="202">
        <v>1</v>
      </c>
      <c r="L26" s="202">
        <v>3</v>
      </c>
      <c r="M26" s="202">
        <v>1</v>
      </c>
      <c r="N26" s="203">
        <v>5</v>
      </c>
      <c r="O26" s="201">
        <v>6</v>
      </c>
      <c r="P26" s="202">
        <v>4</v>
      </c>
      <c r="Q26" s="202">
        <v>2</v>
      </c>
      <c r="R26" s="202">
        <v>5</v>
      </c>
      <c r="S26" s="209">
        <v>1</v>
      </c>
      <c r="T26" s="205">
        <v>1</v>
      </c>
      <c r="U26" s="202">
        <v>5</v>
      </c>
      <c r="V26" s="277"/>
      <c r="W26" s="202">
        <v>5</v>
      </c>
      <c r="X26" s="209">
        <v>2</v>
      </c>
    </row>
    <row r="27" spans="1:24">
      <c r="F27" s="747"/>
      <c r="G27" s="748"/>
      <c r="H27" s="748"/>
      <c r="I27" s="28" t="s">
        <v>164</v>
      </c>
      <c r="J27" s="205">
        <v>3</v>
      </c>
      <c r="K27" s="277"/>
      <c r="L27" s="31">
        <v>1</v>
      </c>
      <c r="M27" s="277"/>
      <c r="N27" s="279"/>
      <c r="O27" s="276"/>
      <c r="P27" s="202">
        <v>1</v>
      </c>
      <c r="Q27" s="277"/>
      <c r="R27" s="202">
        <v>1</v>
      </c>
      <c r="S27" s="278"/>
      <c r="T27" s="30">
        <v>1</v>
      </c>
      <c r="U27" s="202">
        <v>1</v>
      </c>
      <c r="V27" s="31">
        <v>1</v>
      </c>
      <c r="W27" s="277"/>
      <c r="X27" s="278"/>
    </row>
    <row r="28" spans="1:24">
      <c r="F28" s="747"/>
      <c r="G28" s="748"/>
      <c r="H28" s="748"/>
      <c r="I28" s="28" t="s">
        <v>165</v>
      </c>
      <c r="J28" s="280"/>
      <c r="K28" s="277"/>
      <c r="L28" s="277"/>
      <c r="M28" s="277"/>
      <c r="N28" s="279"/>
      <c r="O28" s="276"/>
      <c r="P28" s="277"/>
      <c r="Q28" s="277"/>
      <c r="R28" s="277"/>
      <c r="S28" s="278"/>
      <c r="T28" s="280"/>
      <c r="U28" s="277"/>
      <c r="V28" s="277"/>
      <c r="W28" s="277"/>
      <c r="X28" s="278"/>
    </row>
    <row r="29" spans="1:24">
      <c r="F29" s="747"/>
      <c r="G29" s="748"/>
      <c r="H29" s="748"/>
      <c r="I29" s="281" t="s">
        <v>166</v>
      </c>
      <c r="J29" s="280"/>
      <c r="K29" s="277"/>
      <c r="L29" s="277"/>
      <c r="M29" s="277"/>
      <c r="N29" s="279"/>
      <c r="O29" s="276"/>
      <c r="P29" s="277"/>
      <c r="Q29" s="277"/>
      <c r="R29" s="277"/>
      <c r="S29" s="278"/>
      <c r="T29" s="280"/>
      <c r="U29" s="277"/>
      <c r="V29" s="277"/>
      <c r="W29" s="277"/>
      <c r="X29" s="278"/>
    </row>
    <row r="30" spans="1:24">
      <c r="F30" s="747"/>
      <c r="G30" s="748"/>
      <c r="H30" s="748"/>
      <c r="I30" s="281" t="s">
        <v>167</v>
      </c>
      <c r="J30" s="280"/>
      <c r="K30" s="277"/>
      <c r="L30" s="277"/>
      <c r="M30" s="277"/>
      <c r="N30" s="279"/>
      <c r="O30" s="276"/>
      <c r="P30" s="277"/>
      <c r="Q30" s="277"/>
      <c r="R30" s="277"/>
      <c r="S30" s="278"/>
      <c r="T30" s="280"/>
      <c r="U30" s="277"/>
      <c r="V30" s="277"/>
      <c r="W30" s="277"/>
      <c r="X30" s="278"/>
    </row>
    <row r="31" spans="1:24">
      <c r="F31" s="747"/>
      <c r="G31" s="748"/>
      <c r="H31" s="748"/>
      <c r="I31" s="281" t="s">
        <v>168</v>
      </c>
      <c r="J31" s="280"/>
      <c r="K31" s="277"/>
      <c r="L31" s="277"/>
      <c r="M31" s="277"/>
      <c r="N31" s="279"/>
      <c r="O31" s="276"/>
      <c r="P31" s="277"/>
      <c r="Q31" s="277"/>
      <c r="R31" s="277"/>
      <c r="S31" s="278"/>
      <c r="T31" s="280"/>
      <c r="U31" s="277"/>
      <c r="V31" s="277"/>
      <c r="W31" s="277"/>
      <c r="X31" s="278"/>
    </row>
    <row r="32" spans="1:24">
      <c r="F32" s="749"/>
      <c r="G32" s="750"/>
      <c r="H32" s="750"/>
      <c r="I32" s="282" t="s">
        <v>169</v>
      </c>
      <c r="J32" s="283"/>
      <c r="K32" s="284"/>
      <c r="L32" s="284"/>
      <c r="M32" s="284"/>
      <c r="N32" s="285"/>
      <c r="O32" s="286"/>
      <c r="P32" s="284"/>
      <c r="Q32" s="284"/>
      <c r="R32" s="284"/>
      <c r="S32" s="287"/>
      <c r="T32" s="283"/>
      <c r="U32" s="284"/>
      <c r="V32" s="284"/>
      <c r="W32" s="284"/>
      <c r="X32" s="287"/>
    </row>
    <row r="35" spans="3:8" ht="48">
      <c r="C35" s="698" t="s">
        <v>43</v>
      </c>
      <c r="D35" s="627" t="s">
        <v>12</v>
      </c>
      <c r="E35" s="628" t="s">
        <v>13</v>
      </c>
      <c r="F35" s="629" t="s">
        <v>14</v>
      </c>
      <c r="G35" s="629" t="s">
        <v>15</v>
      </c>
      <c r="H35" s="630" t="s">
        <v>16</v>
      </c>
    </row>
    <row r="36" spans="3:8">
      <c r="C36" s="772"/>
      <c r="D36" s="639" t="s">
        <v>17</v>
      </c>
      <c r="E36" s="31" t="s">
        <v>222</v>
      </c>
      <c r="F36" s="634">
        <f>AVERAGE(F15,F16,F17,F19,F20)</f>
        <v>39.799999999999997</v>
      </c>
      <c r="G36" s="642" t="s">
        <v>223</v>
      </c>
      <c r="H36" s="208"/>
    </row>
    <row r="37" spans="3:8">
      <c r="C37" s="772"/>
      <c r="D37" s="639" t="s">
        <v>21</v>
      </c>
      <c r="E37" s="31">
        <v>0</v>
      </c>
      <c r="F37" s="651"/>
      <c r="G37" s="652"/>
      <c r="H37" s="208"/>
    </row>
    <row r="38" spans="3:8">
      <c r="C38" s="772"/>
      <c r="D38" s="639" t="s">
        <v>25</v>
      </c>
      <c r="E38" s="31" t="s">
        <v>224</v>
      </c>
      <c r="F38" s="634">
        <v>35</v>
      </c>
      <c r="G38" s="642" t="s">
        <v>30</v>
      </c>
      <c r="H38" s="208"/>
    </row>
    <row r="39" spans="3:8">
      <c r="C39" s="772"/>
      <c r="D39" s="640" t="s">
        <v>28</v>
      </c>
      <c r="E39" s="372">
        <v>0</v>
      </c>
      <c r="F39" s="648"/>
      <c r="G39" s="649"/>
      <c r="H39" s="644"/>
    </row>
    <row r="40" spans="3:8">
      <c r="C40" s="772"/>
      <c r="D40" s="626" t="s">
        <v>31</v>
      </c>
      <c r="E40" s="40">
        <v>0</v>
      </c>
      <c r="F40" s="645"/>
      <c r="G40" s="650"/>
      <c r="H40" s="215"/>
    </row>
    <row r="41" spans="3:8">
      <c r="C41" s="772"/>
      <c r="D41" s="399" t="s">
        <v>33</v>
      </c>
      <c r="E41" s="21" t="s">
        <v>224</v>
      </c>
      <c r="F41" s="636">
        <v>33</v>
      </c>
      <c r="G41" s="638" t="s">
        <v>30</v>
      </c>
      <c r="H41" s="647"/>
    </row>
    <row r="42" spans="3:8">
      <c r="C42" s="773"/>
      <c r="D42" s="639" t="s">
        <v>37</v>
      </c>
      <c r="E42" s="31" t="s">
        <v>222</v>
      </c>
      <c r="F42" s="634">
        <f>AVERAGE(F16:F20)</f>
        <v>40.200000000000003</v>
      </c>
      <c r="G42" s="642" t="s">
        <v>223</v>
      </c>
      <c r="H42" s="208"/>
    </row>
  </sheetData>
  <mergeCells count="30">
    <mergeCell ref="P11:R11"/>
    <mergeCell ref="T13:X13"/>
    <mergeCell ref="A13:A20"/>
    <mergeCell ref="F22:H32"/>
    <mergeCell ref="I22:I23"/>
    <mergeCell ref="J22:N22"/>
    <mergeCell ref="O22:S22"/>
    <mergeCell ref="T22:X22"/>
    <mergeCell ref="D13:D14"/>
    <mergeCell ref="E13:E14"/>
    <mergeCell ref="B13:B14"/>
    <mergeCell ref="C13:C14"/>
    <mergeCell ref="F13:F14"/>
    <mergeCell ref="G13:I13"/>
    <mergeCell ref="C35:C42"/>
    <mergeCell ref="U11:W11"/>
    <mergeCell ref="T5:X5"/>
    <mergeCell ref="B3:N3"/>
    <mergeCell ref="A1:Y1"/>
    <mergeCell ref="A5:B9"/>
    <mergeCell ref="F5:F6"/>
    <mergeCell ref="G5:I5"/>
    <mergeCell ref="J5:N5"/>
    <mergeCell ref="O5:S5"/>
    <mergeCell ref="D5:D6"/>
    <mergeCell ref="C5:C6"/>
    <mergeCell ref="J13:N13"/>
    <mergeCell ref="O13:S13"/>
    <mergeCell ref="F11:H11"/>
    <mergeCell ref="K11:M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5D409-157B-408D-92C5-9FD882C56DE9}">
  <dimension ref="A1:Y38"/>
  <sheetViews>
    <sheetView workbookViewId="0">
      <selection activeCell="D24" sqref="D24"/>
    </sheetView>
  </sheetViews>
  <sheetFormatPr defaultColWidth="8.85546875" defaultRowHeight="15"/>
  <cols>
    <col min="1" max="1" width="16.85546875" customWidth="1"/>
    <col min="2" max="2" width="14.42578125" customWidth="1"/>
    <col min="3" max="3" width="18.85546875" customWidth="1"/>
    <col min="4" max="4" width="22.42578125" bestFit="1" customWidth="1"/>
    <col min="5" max="5" width="17.28515625" customWidth="1"/>
    <col min="6" max="6" width="10.85546875" customWidth="1"/>
    <col min="7" max="7" width="9.85546875" customWidth="1"/>
    <col min="8" max="8" width="10.140625" customWidth="1"/>
  </cols>
  <sheetData>
    <row r="1" spans="1:25" ht="33">
      <c r="A1" s="740" t="s">
        <v>225</v>
      </c>
      <c r="B1" s="741"/>
      <c r="C1" s="741"/>
      <c r="D1" s="741"/>
      <c r="E1" s="741"/>
      <c r="F1" s="741"/>
      <c r="G1" s="741"/>
      <c r="H1" s="741"/>
      <c r="I1" s="741"/>
      <c r="J1" s="741"/>
      <c r="K1" s="741"/>
      <c r="L1" s="741"/>
      <c r="M1" s="741"/>
      <c r="N1" s="741"/>
      <c r="O1" s="741"/>
      <c r="P1" s="741"/>
      <c r="Q1" s="741"/>
      <c r="R1" s="741"/>
      <c r="S1" s="741"/>
      <c r="T1" s="741"/>
      <c r="U1" s="741"/>
      <c r="V1" s="741"/>
      <c r="W1" s="741"/>
      <c r="X1" s="741"/>
      <c r="Y1" s="742"/>
    </row>
    <row r="3" spans="1:25" ht="18.95">
      <c r="A3" s="837" t="s">
        <v>56</v>
      </c>
      <c r="B3" s="838"/>
      <c r="C3" s="838"/>
      <c r="D3" s="854"/>
      <c r="E3" s="591"/>
      <c r="F3" s="817" t="s">
        <v>57</v>
      </c>
      <c r="G3" s="785" t="s">
        <v>58</v>
      </c>
      <c r="H3" s="819"/>
      <c r="I3" s="787"/>
      <c r="J3" s="793" t="s">
        <v>59</v>
      </c>
      <c r="K3" s="793"/>
      <c r="L3" s="793"/>
      <c r="M3" s="793"/>
      <c r="N3" s="794"/>
      <c r="O3" s="766" t="s">
        <v>60</v>
      </c>
      <c r="P3" s="767"/>
      <c r="Q3" s="767"/>
      <c r="R3" s="767"/>
      <c r="S3" s="768"/>
      <c r="T3" s="777" t="s">
        <v>61</v>
      </c>
      <c r="U3" s="778"/>
      <c r="V3" s="778"/>
      <c r="W3" s="778"/>
      <c r="X3" s="779"/>
    </row>
    <row r="4" spans="1:25" ht="15" customHeight="1">
      <c r="A4" s="839"/>
      <c r="B4" s="840"/>
      <c r="C4" s="840"/>
      <c r="D4" s="855"/>
      <c r="E4" s="599"/>
      <c r="F4" s="818"/>
      <c r="G4" s="234" t="s">
        <v>63</v>
      </c>
      <c r="H4" s="4" t="s">
        <v>64</v>
      </c>
      <c r="I4" s="235" t="s">
        <v>65</v>
      </c>
      <c r="J4" s="10">
        <v>1</v>
      </c>
      <c r="K4" s="11">
        <v>2</v>
      </c>
      <c r="L4" s="11">
        <v>3</v>
      </c>
      <c r="M4" s="11">
        <v>4</v>
      </c>
      <c r="N4" s="188">
        <v>5</v>
      </c>
      <c r="O4" s="10">
        <v>6</v>
      </c>
      <c r="P4" s="11">
        <v>7</v>
      </c>
      <c r="Q4" s="11">
        <v>8</v>
      </c>
      <c r="R4" s="11">
        <v>9</v>
      </c>
      <c r="S4" s="12">
        <v>10</v>
      </c>
      <c r="T4" s="189">
        <v>11</v>
      </c>
      <c r="U4" s="11">
        <v>12</v>
      </c>
      <c r="V4" s="11">
        <v>13</v>
      </c>
      <c r="W4" s="11">
        <v>14</v>
      </c>
      <c r="X4" s="12">
        <v>15</v>
      </c>
    </row>
    <row r="5" spans="1:25" ht="15" customHeight="1">
      <c r="A5" s="839"/>
      <c r="B5" s="840"/>
      <c r="C5" s="840"/>
      <c r="D5" s="855"/>
      <c r="E5" s="332" t="s">
        <v>67</v>
      </c>
      <c r="F5" s="17">
        <v>55</v>
      </c>
      <c r="G5" s="381">
        <v>19.5</v>
      </c>
      <c r="H5" s="381">
        <v>16</v>
      </c>
      <c r="I5" s="382">
        <v>19</v>
      </c>
      <c r="J5" s="381">
        <v>4</v>
      </c>
      <c r="K5" s="381">
        <v>4</v>
      </c>
      <c r="L5" s="381">
        <v>3.5</v>
      </c>
      <c r="M5" s="381">
        <v>4</v>
      </c>
      <c r="N5" s="381">
        <v>4</v>
      </c>
      <c r="O5" s="381">
        <v>3</v>
      </c>
      <c r="P5" s="381">
        <v>3.5</v>
      </c>
      <c r="Q5" s="381">
        <v>3</v>
      </c>
      <c r="R5" s="381">
        <v>3</v>
      </c>
      <c r="S5" s="381">
        <v>3.5</v>
      </c>
      <c r="T5" s="381">
        <v>4</v>
      </c>
      <c r="U5" s="381">
        <v>4</v>
      </c>
      <c r="V5" s="381">
        <v>3</v>
      </c>
      <c r="W5" s="381">
        <v>4</v>
      </c>
      <c r="X5" s="383">
        <v>4</v>
      </c>
    </row>
    <row r="6" spans="1:25" ht="15" customHeight="1">
      <c r="A6" s="839"/>
      <c r="B6" s="840"/>
      <c r="C6" s="840"/>
      <c r="D6" s="855"/>
      <c r="E6" s="333" t="s">
        <v>68</v>
      </c>
      <c r="F6" s="27">
        <v>45.4</v>
      </c>
      <c r="G6" s="27">
        <v>15.9</v>
      </c>
      <c r="H6" s="27">
        <v>14.5</v>
      </c>
      <c r="I6" s="28">
        <v>15</v>
      </c>
      <c r="J6" s="379">
        <v>3.3</v>
      </c>
      <c r="K6" s="296">
        <v>3.2</v>
      </c>
      <c r="L6" s="296">
        <v>3.1</v>
      </c>
      <c r="M6" s="296">
        <v>3.2</v>
      </c>
      <c r="N6" s="297">
        <v>3.1</v>
      </c>
      <c r="O6" s="379">
        <v>3</v>
      </c>
      <c r="P6" s="296">
        <v>3</v>
      </c>
      <c r="Q6" s="296">
        <v>2.9</v>
      </c>
      <c r="R6" s="296">
        <v>2.9</v>
      </c>
      <c r="S6" s="297">
        <v>2.7</v>
      </c>
      <c r="T6" s="379">
        <v>3.3</v>
      </c>
      <c r="U6" s="296">
        <v>3.4</v>
      </c>
      <c r="V6" s="296">
        <v>2.7</v>
      </c>
      <c r="W6" s="296">
        <v>2.5</v>
      </c>
      <c r="X6" s="297">
        <v>3</v>
      </c>
    </row>
    <row r="7" spans="1:25" ht="15" customHeight="1">
      <c r="A7" s="841"/>
      <c r="B7" s="842"/>
      <c r="C7" s="842"/>
      <c r="D7" s="856"/>
      <c r="E7" s="334" t="s">
        <v>69</v>
      </c>
      <c r="F7" s="36">
        <v>48.4</v>
      </c>
      <c r="G7" s="36">
        <v>17.399999999999999</v>
      </c>
      <c r="H7" s="36">
        <v>15.3</v>
      </c>
      <c r="I7" s="37">
        <v>15.6</v>
      </c>
      <c r="J7" s="39">
        <v>3.7</v>
      </c>
      <c r="K7" s="40">
        <v>3.4</v>
      </c>
      <c r="L7" s="40">
        <v>3.4</v>
      </c>
      <c r="M7" s="40">
        <v>3.4</v>
      </c>
      <c r="N7" s="43">
        <v>3.5</v>
      </c>
      <c r="O7" s="39">
        <v>3.1</v>
      </c>
      <c r="P7" s="40">
        <v>3.2</v>
      </c>
      <c r="Q7" s="40">
        <v>3</v>
      </c>
      <c r="R7" s="40">
        <v>3.1</v>
      </c>
      <c r="S7" s="43">
        <v>29</v>
      </c>
      <c r="T7" s="39">
        <v>3.2</v>
      </c>
      <c r="U7" s="40">
        <v>3.4</v>
      </c>
      <c r="V7" s="40">
        <v>2.9</v>
      </c>
      <c r="W7" s="40">
        <v>2.9</v>
      </c>
      <c r="X7" s="43">
        <v>3.2</v>
      </c>
    </row>
    <row r="9" spans="1:25" ht="156.75" customHeight="1">
      <c r="A9" s="232" t="s">
        <v>226</v>
      </c>
      <c r="B9" s="780" t="s">
        <v>227</v>
      </c>
      <c r="C9" s="781"/>
      <c r="D9" s="781"/>
      <c r="E9" s="781"/>
      <c r="F9" s="781"/>
      <c r="G9" s="781"/>
      <c r="H9" s="781"/>
      <c r="I9" s="781"/>
      <c r="J9" s="781"/>
      <c r="K9" s="781"/>
      <c r="L9" s="781"/>
      <c r="M9" s="781"/>
      <c r="N9" s="782"/>
    </row>
    <row r="11" spans="1:25" ht="68.25" customHeight="1">
      <c r="A11" s="45" t="s">
        <v>70</v>
      </c>
      <c r="B11" s="47"/>
      <c r="C11" s="244" t="s">
        <v>71</v>
      </c>
      <c r="D11" s="48"/>
      <c r="E11" s="49"/>
      <c r="F11" s="774" t="s">
        <v>72</v>
      </c>
      <c r="G11" s="775"/>
      <c r="H11" s="776"/>
      <c r="I11" s="50"/>
      <c r="J11" s="51"/>
      <c r="K11" s="774" t="s">
        <v>73</v>
      </c>
      <c r="L11" s="775"/>
      <c r="M11" s="776"/>
      <c r="N11" s="50"/>
      <c r="O11" s="52"/>
      <c r="P11" s="774" t="s">
        <v>74</v>
      </c>
      <c r="Q11" s="775"/>
      <c r="R11" s="776"/>
      <c r="S11" s="50"/>
      <c r="T11" s="53"/>
      <c r="U11" s="774" t="s">
        <v>75</v>
      </c>
      <c r="V11" s="775"/>
      <c r="W11" s="776"/>
    </row>
    <row r="13" spans="1:25" ht="18.75" customHeight="1">
      <c r="A13" s="807" t="s">
        <v>228</v>
      </c>
      <c r="B13" s="724" t="s">
        <v>76</v>
      </c>
      <c r="C13" s="822" t="s">
        <v>77</v>
      </c>
      <c r="D13" s="852" t="s">
        <v>78</v>
      </c>
      <c r="E13" s="724" t="s">
        <v>12</v>
      </c>
      <c r="F13" s="822" t="s">
        <v>57</v>
      </c>
      <c r="G13" s="804" t="s">
        <v>58</v>
      </c>
      <c r="H13" s="805"/>
      <c r="I13" s="806"/>
      <c r="J13" s="764" t="s">
        <v>59</v>
      </c>
      <c r="K13" s="764"/>
      <c r="L13" s="764"/>
      <c r="M13" s="764"/>
      <c r="N13" s="765"/>
      <c r="O13" s="767" t="s">
        <v>60</v>
      </c>
      <c r="P13" s="767"/>
      <c r="Q13" s="767"/>
      <c r="R13" s="767"/>
      <c r="S13" s="768"/>
      <c r="T13" s="777" t="s">
        <v>61</v>
      </c>
      <c r="U13" s="778"/>
      <c r="V13" s="778"/>
      <c r="W13" s="778"/>
      <c r="X13" s="779"/>
    </row>
    <row r="14" spans="1:25" ht="15" customHeight="1">
      <c r="A14" s="808"/>
      <c r="B14" s="810"/>
      <c r="C14" s="823"/>
      <c r="D14" s="857"/>
      <c r="E14" s="725"/>
      <c r="F14" s="810"/>
      <c r="G14" s="245" t="s">
        <v>63</v>
      </c>
      <c r="H14" s="246" t="s">
        <v>64</v>
      </c>
      <c r="I14" s="247" t="s">
        <v>65</v>
      </c>
      <c r="J14" s="248">
        <v>1</v>
      </c>
      <c r="K14" s="249">
        <v>2</v>
      </c>
      <c r="L14" s="249">
        <v>3</v>
      </c>
      <c r="M14" s="249">
        <v>4</v>
      </c>
      <c r="N14" s="250">
        <v>5</v>
      </c>
      <c r="O14" s="251">
        <v>6</v>
      </c>
      <c r="P14" s="252">
        <v>7</v>
      </c>
      <c r="Q14" s="252">
        <v>8</v>
      </c>
      <c r="R14" s="252">
        <v>9</v>
      </c>
      <c r="S14" s="253">
        <v>10</v>
      </c>
      <c r="T14" s="254">
        <v>11</v>
      </c>
      <c r="U14" s="255">
        <v>12</v>
      </c>
      <c r="V14" s="255">
        <v>13</v>
      </c>
      <c r="W14" s="255">
        <v>14</v>
      </c>
      <c r="X14" s="256">
        <v>15</v>
      </c>
    </row>
    <row r="15" spans="1:25" ht="30.75" customHeight="1">
      <c r="A15" s="809"/>
      <c r="B15" s="384">
        <v>44665</v>
      </c>
      <c r="C15" s="380" t="s">
        <v>229</v>
      </c>
      <c r="D15" s="612" t="s">
        <v>80</v>
      </c>
      <c r="E15" s="612" t="s">
        <v>17</v>
      </c>
      <c r="F15" s="598">
        <v>55</v>
      </c>
      <c r="G15" s="381">
        <v>19.5</v>
      </c>
      <c r="H15" s="381">
        <v>16</v>
      </c>
      <c r="I15" s="382">
        <v>19</v>
      </c>
      <c r="J15" s="381">
        <v>4</v>
      </c>
      <c r="K15" s="381">
        <v>4</v>
      </c>
      <c r="L15" s="381">
        <v>3.5</v>
      </c>
      <c r="M15" s="381">
        <v>4</v>
      </c>
      <c r="N15" s="381">
        <v>4</v>
      </c>
      <c r="O15" s="381">
        <v>3</v>
      </c>
      <c r="P15" s="381">
        <v>3.5</v>
      </c>
      <c r="Q15" s="381">
        <v>3</v>
      </c>
      <c r="R15" s="381">
        <v>3</v>
      </c>
      <c r="S15" s="381">
        <v>3.5</v>
      </c>
      <c r="T15" s="381">
        <v>4</v>
      </c>
      <c r="U15" s="381">
        <v>4</v>
      </c>
      <c r="V15" s="381">
        <v>3</v>
      </c>
      <c r="W15" s="381">
        <v>4</v>
      </c>
      <c r="X15" s="383">
        <v>4</v>
      </c>
    </row>
    <row r="16" spans="1:25" ht="15" customHeight="1">
      <c r="A16" s="330"/>
    </row>
    <row r="17" spans="1:24" ht="15" customHeight="1">
      <c r="A17" s="330"/>
      <c r="F17" s="745" t="s">
        <v>159</v>
      </c>
      <c r="G17" s="746"/>
      <c r="H17" s="759"/>
      <c r="I17" s="791" t="s">
        <v>160</v>
      </c>
      <c r="J17" s="793" t="s">
        <v>59</v>
      </c>
      <c r="K17" s="793"/>
      <c r="L17" s="793"/>
      <c r="M17" s="793"/>
      <c r="N17" s="794"/>
      <c r="O17" s="766" t="s">
        <v>60</v>
      </c>
      <c r="P17" s="767"/>
      <c r="Q17" s="767"/>
      <c r="R17" s="767"/>
      <c r="S17" s="768"/>
      <c r="T17" s="777" t="s">
        <v>61</v>
      </c>
      <c r="U17" s="778"/>
      <c r="V17" s="778"/>
      <c r="W17" s="778"/>
      <c r="X17" s="779"/>
    </row>
    <row r="18" spans="1:24" ht="15" customHeight="1">
      <c r="A18" s="330"/>
      <c r="F18" s="747"/>
      <c r="G18" s="748"/>
      <c r="H18" s="760"/>
      <c r="I18" s="792"/>
      <c r="J18" s="10">
        <v>1</v>
      </c>
      <c r="K18" s="11">
        <v>2</v>
      </c>
      <c r="L18" s="11">
        <v>3</v>
      </c>
      <c r="M18" s="11">
        <v>4</v>
      </c>
      <c r="N18" s="188">
        <v>5</v>
      </c>
      <c r="O18" s="10">
        <v>6</v>
      </c>
      <c r="P18" s="11">
        <v>7</v>
      </c>
      <c r="Q18" s="11">
        <v>8</v>
      </c>
      <c r="R18" s="11">
        <v>9</v>
      </c>
      <c r="S18" s="12">
        <v>10</v>
      </c>
      <c r="T18" s="189">
        <v>11</v>
      </c>
      <c r="U18" s="11">
        <v>12</v>
      </c>
      <c r="V18" s="11">
        <v>13</v>
      </c>
      <c r="W18" s="11">
        <v>14</v>
      </c>
      <c r="X18" s="12">
        <v>15</v>
      </c>
    </row>
    <row r="19" spans="1:24">
      <c r="F19" s="747"/>
      <c r="G19" s="748"/>
      <c r="H19" s="760"/>
      <c r="I19" s="385" t="s">
        <v>161</v>
      </c>
      <c r="J19" s="223"/>
      <c r="K19" s="197"/>
      <c r="L19" s="197"/>
      <c r="M19" s="197"/>
      <c r="N19" s="386"/>
      <c r="O19" s="223"/>
      <c r="P19" s="197"/>
      <c r="Q19" s="197"/>
      <c r="R19" s="197"/>
      <c r="S19" s="224"/>
      <c r="T19" s="387"/>
      <c r="U19" s="197"/>
      <c r="V19" s="197"/>
      <c r="W19" s="197"/>
      <c r="X19" s="224"/>
    </row>
    <row r="20" spans="1:24">
      <c r="F20" s="747"/>
      <c r="G20" s="748"/>
      <c r="H20" s="760"/>
      <c r="I20" s="388" t="s">
        <v>162</v>
      </c>
      <c r="J20" s="204"/>
      <c r="K20" s="208"/>
      <c r="L20" s="208"/>
      <c r="M20" s="208"/>
      <c r="N20" s="207"/>
      <c r="O20" s="204"/>
      <c r="P20" s="208"/>
      <c r="Q20" s="208"/>
      <c r="R20" s="208"/>
      <c r="S20" s="210"/>
      <c r="T20" s="211"/>
      <c r="U20" s="208"/>
      <c r="V20" s="208"/>
      <c r="W20" s="208"/>
      <c r="X20" s="210"/>
    </row>
    <row r="21" spans="1:24">
      <c r="F21" s="747"/>
      <c r="G21" s="748"/>
      <c r="H21" s="760"/>
      <c r="I21" s="29" t="s">
        <v>163</v>
      </c>
      <c r="J21" s="204"/>
      <c r="K21" s="208"/>
      <c r="L21" s="31">
        <v>1</v>
      </c>
      <c r="M21" s="208"/>
      <c r="N21" s="207"/>
      <c r="O21" s="33">
        <v>1</v>
      </c>
      <c r="P21" s="31">
        <v>1</v>
      </c>
      <c r="Q21" s="31">
        <v>1</v>
      </c>
      <c r="R21" s="31">
        <v>1</v>
      </c>
      <c r="S21" s="34">
        <v>1</v>
      </c>
      <c r="T21" s="211"/>
      <c r="U21" s="208"/>
      <c r="V21" s="31">
        <v>1</v>
      </c>
      <c r="W21" s="208"/>
      <c r="X21" s="210"/>
    </row>
    <row r="22" spans="1:24">
      <c r="F22" s="747"/>
      <c r="G22" s="748"/>
      <c r="H22" s="760"/>
      <c r="I22" s="29" t="s">
        <v>164</v>
      </c>
      <c r="J22" s="33">
        <v>1</v>
      </c>
      <c r="K22" s="202">
        <v>1</v>
      </c>
      <c r="L22" s="208"/>
      <c r="M22" s="202">
        <v>1</v>
      </c>
      <c r="N22" s="203">
        <v>1</v>
      </c>
      <c r="O22" s="204"/>
      <c r="P22" s="208"/>
      <c r="Q22" s="208"/>
      <c r="R22" s="208"/>
      <c r="S22" s="210"/>
      <c r="T22" s="30">
        <v>1</v>
      </c>
      <c r="U22" s="31">
        <v>1</v>
      </c>
      <c r="V22" s="208"/>
      <c r="W22" s="31">
        <v>1</v>
      </c>
      <c r="X22" s="209">
        <v>1</v>
      </c>
    </row>
    <row r="23" spans="1:24">
      <c r="F23" s="747"/>
      <c r="G23" s="748"/>
      <c r="H23" s="760"/>
      <c r="I23" s="29" t="s">
        <v>165</v>
      </c>
      <c r="J23" s="204"/>
      <c r="K23" s="208"/>
      <c r="L23" s="208"/>
      <c r="M23" s="208"/>
      <c r="N23" s="207"/>
      <c r="O23" s="204"/>
      <c r="P23" s="208"/>
      <c r="Q23" s="208"/>
      <c r="R23" s="208"/>
      <c r="S23" s="210"/>
      <c r="T23" s="211"/>
      <c r="U23" s="208"/>
      <c r="V23" s="208"/>
      <c r="W23" s="208"/>
      <c r="X23" s="210"/>
    </row>
    <row r="24" spans="1:24">
      <c r="F24" s="747"/>
      <c r="G24" s="748"/>
      <c r="H24" s="760"/>
      <c r="I24" s="389" t="s">
        <v>166</v>
      </c>
      <c r="J24" s="204"/>
      <c r="K24" s="208"/>
      <c r="L24" s="208"/>
      <c r="M24" s="208"/>
      <c r="N24" s="207"/>
      <c r="O24" s="204"/>
      <c r="P24" s="208"/>
      <c r="Q24" s="208"/>
      <c r="R24" s="208"/>
      <c r="S24" s="210"/>
      <c r="T24" s="211"/>
      <c r="U24" s="208"/>
      <c r="V24" s="208"/>
      <c r="W24" s="208"/>
      <c r="X24" s="210"/>
    </row>
    <row r="25" spans="1:24">
      <c r="F25" s="747"/>
      <c r="G25" s="748"/>
      <c r="H25" s="760"/>
      <c r="I25" s="389" t="s">
        <v>167</v>
      </c>
      <c r="J25" s="204"/>
      <c r="K25" s="208"/>
      <c r="L25" s="208"/>
      <c r="M25" s="208"/>
      <c r="N25" s="207"/>
      <c r="O25" s="204"/>
      <c r="P25" s="208"/>
      <c r="Q25" s="208"/>
      <c r="R25" s="208"/>
      <c r="S25" s="210"/>
      <c r="T25" s="211"/>
      <c r="U25" s="208"/>
      <c r="V25" s="208"/>
      <c r="W25" s="208"/>
      <c r="X25" s="210"/>
    </row>
    <row r="26" spans="1:24">
      <c r="F26" s="747"/>
      <c r="G26" s="748"/>
      <c r="H26" s="760"/>
      <c r="I26" s="389" t="s">
        <v>168</v>
      </c>
      <c r="J26" s="204"/>
      <c r="K26" s="208"/>
      <c r="L26" s="208"/>
      <c r="M26" s="208"/>
      <c r="N26" s="207"/>
      <c r="O26" s="204"/>
      <c r="P26" s="208"/>
      <c r="Q26" s="208"/>
      <c r="R26" s="208"/>
      <c r="S26" s="210"/>
      <c r="T26" s="211"/>
      <c r="U26" s="208"/>
      <c r="V26" s="208"/>
      <c r="W26" s="208"/>
      <c r="X26" s="210"/>
    </row>
    <row r="27" spans="1:24">
      <c r="F27" s="749"/>
      <c r="G27" s="750"/>
      <c r="H27" s="761"/>
      <c r="I27" s="390" t="s">
        <v>169</v>
      </c>
      <c r="J27" s="214"/>
      <c r="K27" s="215"/>
      <c r="L27" s="215"/>
      <c r="M27" s="215"/>
      <c r="N27" s="216"/>
      <c r="O27" s="214"/>
      <c r="P27" s="215"/>
      <c r="Q27" s="215"/>
      <c r="R27" s="215"/>
      <c r="S27" s="225"/>
      <c r="T27" s="391"/>
      <c r="U27" s="215"/>
      <c r="V27" s="215"/>
      <c r="W27" s="215"/>
      <c r="X27" s="225"/>
    </row>
    <row r="31" spans="1:24" ht="48">
      <c r="C31" s="698" t="s">
        <v>43</v>
      </c>
      <c r="D31" s="627" t="s">
        <v>12</v>
      </c>
      <c r="E31" s="628" t="s">
        <v>13</v>
      </c>
      <c r="F31" s="629" t="s">
        <v>14</v>
      </c>
      <c r="G31" s="629" t="s">
        <v>15</v>
      </c>
      <c r="H31" s="630" t="s">
        <v>16</v>
      </c>
    </row>
    <row r="32" spans="1:24">
      <c r="C32" s="699"/>
      <c r="D32" s="580" t="s">
        <v>17</v>
      </c>
      <c r="E32" s="31" t="s">
        <v>30</v>
      </c>
      <c r="F32" s="31">
        <v>55</v>
      </c>
      <c r="G32" s="31" t="s">
        <v>30</v>
      </c>
      <c r="H32" s="210"/>
    </row>
    <row r="33" spans="3:8">
      <c r="C33" s="699"/>
      <c r="D33" s="580" t="s">
        <v>21</v>
      </c>
      <c r="E33" s="31">
        <v>0</v>
      </c>
      <c r="F33" s="208"/>
      <c r="G33" s="208"/>
      <c r="H33" s="210"/>
    </row>
    <row r="34" spans="3:8">
      <c r="C34" s="699"/>
      <c r="D34" s="624" t="s">
        <v>181</v>
      </c>
      <c r="E34" s="372">
        <v>0</v>
      </c>
      <c r="F34" s="644"/>
      <c r="G34" s="644"/>
      <c r="H34" s="643"/>
    </row>
    <row r="35" spans="3:8">
      <c r="C35" s="699"/>
      <c r="D35" s="624" t="s">
        <v>28</v>
      </c>
      <c r="E35" s="372">
        <v>0</v>
      </c>
      <c r="F35" s="644"/>
      <c r="G35" s="644"/>
      <c r="H35" s="643"/>
    </row>
    <row r="36" spans="3:8">
      <c r="C36" s="699"/>
      <c r="D36" s="623" t="s">
        <v>31</v>
      </c>
      <c r="E36" s="40">
        <v>0</v>
      </c>
      <c r="F36" s="215"/>
      <c r="G36" s="215"/>
      <c r="H36" s="225"/>
    </row>
    <row r="37" spans="3:8">
      <c r="C37" s="699"/>
      <c r="D37" s="618" t="s">
        <v>33</v>
      </c>
      <c r="E37" s="21">
        <v>0</v>
      </c>
      <c r="F37" s="647"/>
      <c r="G37" s="647"/>
      <c r="H37" s="646"/>
    </row>
    <row r="38" spans="3:8">
      <c r="C38" s="700"/>
      <c r="D38" s="623" t="s">
        <v>37</v>
      </c>
      <c r="E38" s="40" t="s">
        <v>30</v>
      </c>
      <c r="F38" s="40">
        <v>55</v>
      </c>
      <c r="G38" s="40" t="s">
        <v>30</v>
      </c>
      <c r="H38" s="225"/>
    </row>
  </sheetData>
  <mergeCells count="28">
    <mergeCell ref="A13:A15"/>
    <mergeCell ref="F17:H27"/>
    <mergeCell ref="I17:I18"/>
    <mergeCell ref="J17:N17"/>
    <mergeCell ref="A3:D7"/>
    <mergeCell ref="D13:D14"/>
    <mergeCell ref="E13:E14"/>
    <mergeCell ref="F11:H11"/>
    <mergeCell ref="K11:M11"/>
    <mergeCell ref="B9:N9"/>
    <mergeCell ref="B13:B14"/>
    <mergeCell ref="C13:C14"/>
    <mergeCell ref="F13:F14"/>
    <mergeCell ref="G13:I13"/>
    <mergeCell ref="A1:Y1"/>
    <mergeCell ref="F3:F4"/>
    <mergeCell ref="G3:I3"/>
    <mergeCell ref="J3:N3"/>
    <mergeCell ref="O3:S3"/>
    <mergeCell ref="T3:X3"/>
    <mergeCell ref="O17:S17"/>
    <mergeCell ref="T17:X17"/>
    <mergeCell ref="U11:W11"/>
    <mergeCell ref="P11:R11"/>
    <mergeCell ref="C31:C38"/>
    <mergeCell ref="J13:N13"/>
    <mergeCell ref="O13:S13"/>
    <mergeCell ref="T13:X1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6896D-2F7F-4035-8CAC-AEBD1A811ADB}">
  <dimension ref="A1:Z109"/>
  <sheetViews>
    <sheetView topLeftCell="A97" workbookViewId="0">
      <selection activeCell="C68" sqref="C68"/>
    </sheetView>
  </sheetViews>
  <sheetFormatPr defaultColWidth="8.85546875" defaultRowHeight="15"/>
  <cols>
    <col min="1" max="1" width="15.28515625" customWidth="1"/>
    <col min="2" max="2" width="20.28515625" customWidth="1"/>
    <col min="3" max="3" width="25" customWidth="1"/>
    <col min="4" max="4" width="22" bestFit="1" customWidth="1"/>
    <col min="5" max="5" width="16.42578125" customWidth="1"/>
    <col min="6" max="6" width="11.42578125" customWidth="1"/>
    <col min="7" max="8" width="10.42578125" customWidth="1"/>
  </cols>
  <sheetData>
    <row r="1" spans="1:25" ht="33">
      <c r="A1" s="740" t="s">
        <v>230</v>
      </c>
      <c r="B1" s="741"/>
      <c r="C1" s="741"/>
      <c r="D1" s="741"/>
      <c r="E1" s="741"/>
      <c r="F1" s="741"/>
      <c r="G1" s="741"/>
      <c r="H1" s="741"/>
      <c r="I1" s="741"/>
      <c r="J1" s="741"/>
      <c r="K1" s="741"/>
      <c r="L1" s="741"/>
      <c r="M1" s="741"/>
      <c r="N1" s="741"/>
      <c r="O1" s="741"/>
      <c r="P1" s="741"/>
      <c r="Q1" s="741"/>
      <c r="R1" s="741"/>
      <c r="S1" s="741"/>
      <c r="T1" s="741"/>
      <c r="U1" s="741"/>
      <c r="V1" s="741"/>
      <c r="W1" s="741"/>
      <c r="X1" s="741"/>
      <c r="Y1" s="742"/>
    </row>
    <row r="3" spans="1:25" ht="18.95">
      <c r="A3" s="837" t="s">
        <v>56</v>
      </c>
      <c r="B3" s="838"/>
      <c r="C3" s="838"/>
      <c r="D3" s="854"/>
      <c r="E3" s="591"/>
      <c r="F3" s="817" t="s">
        <v>57</v>
      </c>
      <c r="G3" s="785" t="s">
        <v>58</v>
      </c>
      <c r="H3" s="819"/>
      <c r="I3" s="787"/>
      <c r="J3" s="793" t="s">
        <v>59</v>
      </c>
      <c r="K3" s="793"/>
      <c r="L3" s="793"/>
      <c r="M3" s="793"/>
      <c r="N3" s="794"/>
      <c r="O3" s="766" t="s">
        <v>60</v>
      </c>
      <c r="P3" s="767"/>
      <c r="Q3" s="767"/>
      <c r="R3" s="767"/>
      <c r="S3" s="768"/>
      <c r="T3" s="777" t="s">
        <v>61</v>
      </c>
      <c r="U3" s="778"/>
      <c r="V3" s="778"/>
      <c r="W3" s="778"/>
      <c r="X3" s="779"/>
    </row>
    <row r="4" spans="1:25" ht="15" customHeight="1">
      <c r="A4" s="839"/>
      <c r="B4" s="840"/>
      <c r="C4" s="840"/>
      <c r="D4" s="855"/>
      <c r="E4" s="592"/>
      <c r="F4" s="818"/>
      <c r="G4" s="234" t="s">
        <v>63</v>
      </c>
      <c r="H4" s="4" t="s">
        <v>64</v>
      </c>
      <c r="I4" s="235" t="s">
        <v>65</v>
      </c>
      <c r="J4" s="10">
        <v>1</v>
      </c>
      <c r="K4" s="11">
        <v>2</v>
      </c>
      <c r="L4" s="11">
        <v>3</v>
      </c>
      <c r="M4" s="11">
        <v>4</v>
      </c>
      <c r="N4" s="188">
        <v>5</v>
      </c>
      <c r="O4" s="10">
        <v>6</v>
      </c>
      <c r="P4" s="11">
        <v>7</v>
      </c>
      <c r="Q4" s="11">
        <v>8</v>
      </c>
      <c r="R4" s="11">
        <v>9</v>
      </c>
      <c r="S4" s="12">
        <v>10</v>
      </c>
      <c r="T4" s="189">
        <v>11</v>
      </c>
      <c r="U4" s="11">
        <v>12</v>
      </c>
      <c r="V4" s="11">
        <v>13</v>
      </c>
      <c r="W4" s="11">
        <v>14</v>
      </c>
      <c r="X4" s="12">
        <v>15</v>
      </c>
    </row>
    <row r="5" spans="1:25" ht="15" customHeight="1">
      <c r="A5" s="839"/>
      <c r="B5" s="840"/>
      <c r="C5" s="840"/>
      <c r="D5" s="855"/>
      <c r="E5" s="664" t="s">
        <v>231</v>
      </c>
      <c r="F5" s="665">
        <v>41.4</v>
      </c>
      <c r="G5" s="666">
        <v>13.7</v>
      </c>
      <c r="H5" s="666">
        <v>13.8</v>
      </c>
      <c r="I5" s="667">
        <v>13.6</v>
      </c>
      <c r="J5" s="668">
        <v>2.8</v>
      </c>
      <c r="K5" s="669">
        <v>2.7</v>
      </c>
      <c r="L5" s="669">
        <v>2.9</v>
      </c>
      <c r="M5" s="669">
        <v>2.6</v>
      </c>
      <c r="N5" s="670">
        <v>2.7</v>
      </c>
      <c r="O5" s="668">
        <v>3</v>
      </c>
      <c r="P5" s="669">
        <v>2.9</v>
      </c>
      <c r="Q5" s="669">
        <v>2.7</v>
      </c>
      <c r="R5" s="669">
        <v>2.8</v>
      </c>
      <c r="S5" s="670">
        <v>2.4</v>
      </c>
      <c r="T5" s="668">
        <v>2.9</v>
      </c>
      <c r="U5" s="669">
        <v>3</v>
      </c>
      <c r="V5" s="669">
        <v>2.5</v>
      </c>
      <c r="W5" s="669">
        <v>2.6</v>
      </c>
      <c r="X5" s="670">
        <v>2.6</v>
      </c>
    </row>
    <row r="6" spans="1:25" ht="15" customHeight="1">
      <c r="A6" s="839"/>
      <c r="B6" s="840"/>
      <c r="C6" s="840"/>
      <c r="D6" s="855"/>
      <c r="E6" s="601" t="s">
        <v>232</v>
      </c>
      <c r="F6" s="372">
        <v>40.5</v>
      </c>
      <c r="G6" s="372">
        <v>14</v>
      </c>
      <c r="H6" s="372">
        <v>15</v>
      </c>
      <c r="I6" s="372">
        <v>11.25</v>
      </c>
      <c r="J6" s="372">
        <v>3</v>
      </c>
      <c r="K6" s="372">
        <v>3</v>
      </c>
      <c r="L6" s="372">
        <v>3</v>
      </c>
      <c r="M6" s="372">
        <v>3</v>
      </c>
      <c r="N6" s="372">
        <v>2</v>
      </c>
      <c r="O6" s="372">
        <v>3</v>
      </c>
      <c r="P6" s="372">
        <v>3</v>
      </c>
      <c r="Q6" s="372">
        <v>3</v>
      </c>
      <c r="R6" s="372">
        <v>3.25</v>
      </c>
      <c r="S6" s="372">
        <v>2.75</v>
      </c>
      <c r="T6" s="372">
        <v>2</v>
      </c>
      <c r="U6" s="372">
        <v>2</v>
      </c>
      <c r="V6" s="372">
        <v>2.5</v>
      </c>
      <c r="W6" s="372">
        <v>3</v>
      </c>
      <c r="X6" s="372">
        <v>1.75</v>
      </c>
    </row>
    <row r="7" spans="1:25" ht="15" customHeight="1">
      <c r="A7" s="839"/>
      <c r="B7" s="840"/>
      <c r="C7" s="840"/>
      <c r="D7" s="855"/>
      <c r="E7" s="600" t="s">
        <v>233</v>
      </c>
      <c r="F7" s="32">
        <v>43.7</v>
      </c>
      <c r="G7" s="31">
        <v>14.4</v>
      </c>
      <c r="H7" s="31">
        <v>14.4</v>
      </c>
      <c r="I7" s="31">
        <v>15.3</v>
      </c>
      <c r="J7" s="31">
        <v>2.9</v>
      </c>
      <c r="K7" s="31">
        <v>2.9</v>
      </c>
      <c r="L7" s="31">
        <v>2.9</v>
      </c>
      <c r="M7" s="31">
        <v>2.9</v>
      </c>
      <c r="N7" s="31">
        <v>2.9</v>
      </c>
      <c r="O7" s="31">
        <v>3</v>
      </c>
      <c r="P7" s="31">
        <v>3</v>
      </c>
      <c r="Q7" s="31">
        <v>2.9</v>
      </c>
      <c r="R7" s="31">
        <v>2.9</v>
      </c>
      <c r="S7" s="31">
        <v>2.6</v>
      </c>
      <c r="T7" s="31">
        <v>2.8</v>
      </c>
      <c r="U7" s="31">
        <v>3.5</v>
      </c>
      <c r="V7" s="31">
        <v>2.7</v>
      </c>
      <c r="W7" s="31">
        <v>2.8</v>
      </c>
      <c r="X7" s="31">
        <v>3</v>
      </c>
    </row>
    <row r="8" spans="1:25" ht="15" customHeight="1">
      <c r="A8" s="839"/>
      <c r="B8" s="840"/>
      <c r="C8" s="840"/>
      <c r="D8" s="855"/>
      <c r="E8" s="334" t="s">
        <v>68</v>
      </c>
      <c r="F8" s="460">
        <v>41.7</v>
      </c>
      <c r="G8" s="460">
        <v>14</v>
      </c>
      <c r="H8" s="460">
        <v>13.9</v>
      </c>
      <c r="I8" s="461">
        <v>13.8</v>
      </c>
      <c r="J8" s="20">
        <v>2.9</v>
      </c>
      <c r="K8" s="21">
        <v>2.8</v>
      </c>
      <c r="L8" s="21">
        <v>2.9</v>
      </c>
      <c r="M8" s="21">
        <v>2.8</v>
      </c>
      <c r="N8" s="199">
        <v>2.6</v>
      </c>
      <c r="O8" s="20">
        <v>3</v>
      </c>
      <c r="P8" s="21">
        <v>2.9</v>
      </c>
      <c r="Q8" s="21">
        <v>2.7</v>
      </c>
      <c r="R8" s="21">
        <v>2.9</v>
      </c>
      <c r="S8" s="199">
        <v>2.5</v>
      </c>
      <c r="T8" s="20">
        <v>2.8</v>
      </c>
      <c r="U8" s="21">
        <v>3.1</v>
      </c>
      <c r="V8" s="21">
        <v>2.5</v>
      </c>
      <c r="W8" s="21">
        <v>2.6</v>
      </c>
      <c r="X8" s="199">
        <v>2.8</v>
      </c>
    </row>
    <row r="9" spans="1:25" ht="15" customHeight="1">
      <c r="A9" s="841"/>
      <c r="B9" s="842"/>
      <c r="C9" s="842"/>
      <c r="D9" s="856"/>
      <c r="E9" s="334" t="s">
        <v>69</v>
      </c>
      <c r="F9" s="36">
        <v>43.8</v>
      </c>
      <c r="G9" s="36">
        <v>14.8</v>
      </c>
      <c r="H9" s="36">
        <v>14.2</v>
      </c>
      <c r="I9" s="37">
        <v>14.8</v>
      </c>
      <c r="J9" s="39">
        <v>3</v>
      </c>
      <c r="K9" s="40">
        <v>2.9</v>
      </c>
      <c r="L9" s="40">
        <v>3.1</v>
      </c>
      <c r="M9" s="40">
        <v>2.9</v>
      </c>
      <c r="N9" s="43">
        <v>2.9</v>
      </c>
      <c r="O9" s="39">
        <v>3</v>
      </c>
      <c r="P9" s="40">
        <v>2.9</v>
      </c>
      <c r="Q9" s="40">
        <v>2.7</v>
      </c>
      <c r="R9" s="40">
        <v>2.9</v>
      </c>
      <c r="S9" s="43">
        <v>2.7</v>
      </c>
      <c r="T9" s="39">
        <v>3</v>
      </c>
      <c r="U9" s="40">
        <v>3.2</v>
      </c>
      <c r="V9" s="40">
        <v>2.7</v>
      </c>
      <c r="W9" s="40">
        <v>2.9</v>
      </c>
      <c r="X9" s="43">
        <v>3</v>
      </c>
    </row>
    <row r="11" spans="1:25" ht="156.75" customHeight="1">
      <c r="A11" s="232" t="s">
        <v>234</v>
      </c>
      <c r="B11" s="858" t="s">
        <v>235</v>
      </c>
      <c r="C11" s="781"/>
      <c r="D11" s="781"/>
      <c r="E11" s="781"/>
      <c r="F11" s="781"/>
      <c r="G11" s="781"/>
      <c r="H11" s="781"/>
      <c r="I11" s="781"/>
      <c r="J11" s="781"/>
      <c r="K11" s="781"/>
      <c r="L11" s="781"/>
      <c r="M11" s="781"/>
      <c r="N11" s="782"/>
    </row>
    <row r="13" spans="1:25" ht="78.75" customHeight="1">
      <c r="A13" s="45" t="s">
        <v>70</v>
      </c>
      <c r="B13" s="47"/>
      <c r="C13" s="244" t="s">
        <v>71</v>
      </c>
      <c r="D13" s="48"/>
      <c r="E13" s="49"/>
      <c r="F13" s="774" t="s">
        <v>72</v>
      </c>
      <c r="G13" s="775"/>
      <c r="H13" s="776"/>
      <c r="I13" s="50"/>
      <c r="J13" s="51"/>
      <c r="K13" s="774" t="s">
        <v>73</v>
      </c>
      <c r="L13" s="775"/>
      <c r="M13" s="776"/>
      <c r="N13" s="50"/>
      <c r="O13" s="52"/>
      <c r="P13" s="774" t="s">
        <v>74</v>
      </c>
      <c r="Q13" s="775"/>
      <c r="R13" s="776"/>
      <c r="S13" s="50"/>
      <c r="T13" s="53"/>
      <c r="U13" s="774" t="s">
        <v>75</v>
      </c>
      <c r="V13" s="775"/>
      <c r="W13" s="776"/>
    </row>
    <row r="15" spans="1:25" ht="18.75" customHeight="1">
      <c r="A15" s="820" t="s">
        <v>236</v>
      </c>
      <c r="B15" s="724" t="s">
        <v>76</v>
      </c>
      <c r="C15" s="822" t="s">
        <v>77</v>
      </c>
      <c r="D15" s="850" t="s">
        <v>78</v>
      </c>
      <c r="E15" s="852" t="s">
        <v>12</v>
      </c>
      <c r="F15" s="822" t="s">
        <v>57</v>
      </c>
      <c r="G15" s="804" t="s">
        <v>58</v>
      </c>
      <c r="H15" s="805"/>
      <c r="I15" s="806"/>
      <c r="J15" s="764" t="s">
        <v>59</v>
      </c>
      <c r="K15" s="764"/>
      <c r="L15" s="764"/>
      <c r="M15" s="764"/>
      <c r="N15" s="765"/>
      <c r="O15" s="767" t="s">
        <v>60</v>
      </c>
      <c r="P15" s="767"/>
      <c r="Q15" s="767"/>
      <c r="R15" s="767"/>
      <c r="S15" s="768"/>
      <c r="T15" s="777" t="s">
        <v>61</v>
      </c>
      <c r="U15" s="778"/>
      <c r="V15" s="778"/>
      <c r="W15" s="778"/>
      <c r="X15" s="779"/>
    </row>
    <row r="16" spans="1:25" ht="15" customHeight="1">
      <c r="A16" s="821"/>
      <c r="B16" s="810"/>
      <c r="C16" s="823"/>
      <c r="D16" s="851"/>
      <c r="E16" s="853"/>
      <c r="F16" s="810"/>
      <c r="G16" s="245" t="s">
        <v>63</v>
      </c>
      <c r="H16" s="246" t="s">
        <v>64</v>
      </c>
      <c r="I16" s="247" t="s">
        <v>65</v>
      </c>
      <c r="J16" s="248">
        <v>1</v>
      </c>
      <c r="K16" s="249">
        <v>2</v>
      </c>
      <c r="L16" s="249">
        <v>3</v>
      </c>
      <c r="M16" s="249">
        <v>4</v>
      </c>
      <c r="N16" s="250">
        <v>5</v>
      </c>
      <c r="O16" s="251">
        <v>6</v>
      </c>
      <c r="P16" s="252">
        <v>7</v>
      </c>
      <c r="Q16" s="252">
        <v>8</v>
      </c>
      <c r="R16" s="252">
        <v>9</v>
      </c>
      <c r="S16" s="253">
        <v>10</v>
      </c>
      <c r="T16" s="254">
        <v>11</v>
      </c>
      <c r="U16" s="255">
        <v>12</v>
      </c>
      <c r="V16" s="255">
        <v>13</v>
      </c>
      <c r="W16" s="255">
        <v>14</v>
      </c>
      <c r="X16" s="256">
        <v>15</v>
      </c>
    </row>
    <row r="17" spans="1:24">
      <c r="A17" s="821"/>
      <c r="B17" s="451">
        <v>44665</v>
      </c>
      <c r="C17" s="73" t="s">
        <v>237</v>
      </c>
      <c r="D17" s="573" t="s">
        <v>118</v>
      </c>
      <c r="E17" s="573" t="s">
        <v>21</v>
      </c>
      <c r="F17" s="455">
        <v>32</v>
      </c>
      <c r="G17" s="392">
        <v>10.5</v>
      </c>
      <c r="H17" s="393">
        <v>12.5</v>
      </c>
      <c r="I17" s="394">
        <v>9</v>
      </c>
      <c r="J17" s="444">
        <v>2</v>
      </c>
      <c r="K17" s="226">
        <v>2.5</v>
      </c>
      <c r="L17" s="226">
        <v>2</v>
      </c>
      <c r="M17" s="226">
        <v>2</v>
      </c>
      <c r="N17" s="445">
        <v>2</v>
      </c>
      <c r="O17" s="86">
        <v>3</v>
      </c>
      <c r="P17" s="226">
        <v>2.5</v>
      </c>
      <c r="Q17" s="226">
        <v>2</v>
      </c>
      <c r="R17" s="87">
        <v>3</v>
      </c>
      <c r="S17" s="446">
        <v>2</v>
      </c>
      <c r="T17" s="440">
        <v>1.5</v>
      </c>
      <c r="U17" s="226">
        <v>2</v>
      </c>
      <c r="V17" s="441">
        <v>1.5</v>
      </c>
      <c r="W17" s="226">
        <v>2</v>
      </c>
      <c r="X17" s="446">
        <v>2</v>
      </c>
    </row>
    <row r="18" spans="1:24" ht="15" customHeight="1">
      <c r="A18" s="821"/>
      <c r="B18" s="452">
        <v>44665</v>
      </c>
      <c r="C18" s="74" t="s">
        <v>238</v>
      </c>
      <c r="D18" s="576" t="s">
        <v>118</v>
      </c>
      <c r="E18" s="576" t="s">
        <v>17</v>
      </c>
      <c r="F18" s="395">
        <v>43</v>
      </c>
      <c r="G18" s="127">
        <v>15</v>
      </c>
      <c r="H18" s="128">
        <v>15</v>
      </c>
      <c r="I18" s="129">
        <v>13</v>
      </c>
      <c r="J18" s="130">
        <v>3</v>
      </c>
      <c r="K18" s="128">
        <v>3</v>
      </c>
      <c r="L18" s="128">
        <v>3</v>
      </c>
      <c r="M18" s="128">
        <v>3</v>
      </c>
      <c r="N18" s="396">
        <v>3</v>
      </c>
      <c r="O18" s="127">
        <v>3</v>
      </c>
      <c r="P18" s="128">
        <v>3</v>
      </c>
      <c r="Q18" s="128">
        <v>3</v>
      </c>
      <c r="R18" s="128">
        <v>3</v>
      </c>
      <c r="S18" s="129">
        <v>3</v>
      </c>
      <c r="T18" s="130">
        <v>3</v>
      </c>
      <c r="U18" s="128">
        <v>3</v>
      </c>
      <c r="V18" s="175">
        <v>2</v>
      </c>
      <c r="W18" s="128">
        <v>3</v>
      </c>
      <c r="X18" s="176">
        <v>2</v>
      </c>
    </row>
    <row r="19" spans="1:24">
      <c r="A19" s="821"/>
      <c r="B19" s="452">
        <v>44665</v>
      </c>
      <c r="C19" s="74" t="s">
        <v>239</v>
      </c>
      <c r="D19" s="574" t="s">
        <v>80</v>
      </c>
      <c r="E19" s="574" t="s">
        <v>21</v>
      </c>
      <c r="F19" s="79">
        <v>43</v>
      </c>
      <c r="G19" s="89">
        <v>15.5</v>
      </c>
      <c r="H19" s="90">
        <v>15</v>
      </c>
      <c r="I19" s="111">
        <v>12.5</v>
      </c>
      <c r="J19" s="170">
        <v>2.5</v>
      </c>
      <c r="K19" s="90">
        <v>3.5</v>
      </c>
      <c r="L19" s="90">
        <v>3.5</v>
      </c>
      <c r="M19" s="90">
        <v>3</v>
      </c>
      <c r="N19" s="91">
        <v>3</v>
      </c>
      <c r="O19" s="89">
        <v>3</v>
      </c>
      <c r="P19" s="90">
        <v>3</v>
      </c>
      <c r="Q19" s="90">
        <v>3</v>
      </c>
      <c r="R19" s="90">
        <v>3</v>
      </c>
      <c r="S19" s="111">
        <v>3</v>
      </c>
      <c r="T19" s="112">
        <v>3</v>
      </c>
      <c r="U19" s="90">
        <v>3</v>
      </c>
      <c r="V19" s="160">
        <v>2</v>
      </c>
      <c r="W19" s="160">
        <v>2</v>
      </c>
      <c r="X19" s="162">
        <v>2.5</v>
      </c>
    </row>
    <row r="20" spans="1:24">
      <c r="A20" s="821"/>
      <c r="B20" s="81"/>
      <c r="C20" s="74" t="s">
        <v>240</v>
      </c>
      <c r="D20" s="575"/>
      <c r="E20" s="575"/>
      <c r="F20" s="397"/>
      <c r="G20" s="398"/>
      <c r="H20" s="399"/>
      <c r="I20" s="400"/>
      <c r="J20" s="401"/>
      <c r="K20" s="402"/>
      <c r="L20" s="402"/>
      <c r="M20" s="402"/>
      <c r="N20" s="403"/>
      <c r="O20" s="404"/>
      <c r="P20" s="402"/>
      <c r="Q20" s="402"/>
      <c r="R20" s="402"/>
      <c r="S20" s="405"/>
      <c r="T20" s="401"/>
      <c r="U20" s="402"/>
      <c r="V20" s="402"/>
      <c r="W20" s="402"/>
      <c r="X20" s="405"/>
    </row>
    <row r="21" spans="1:24">
      <c r="A21" s="821"/>
      <c r="B21" s="453">
        <v>44665</v>
      </c>
      <c r="C21" s="74" t="s">
        <v>241</v>
      </c>
      <c r="D21" s="576" t="s">
        <v>80</v>
      </c>
      <c r="E21" s="576" t="s">
        <v>17</v>
      </c>
      <c r="F21" s="406" t="s">
        <v>92</v>
      </c>
      <c r="G21" s="407">
        <v>13</v>
      </c>
      <c r="H21" s="372">
        <v>13</v>
      </c>
      <c r="I21" s="408" t="s">
        <v>92</v>
      </c>
      <c r="J21" s="130">
        <v>3</v>
      </c>
      <c r="K21" s="175">
        <v>2</v>
      </c>
      <c r="L21" s="175">
        <v>2</v>
      </c>
      <c r="M21" s="175">
        <v>2</v>
      </c>
      <c r="N21" s="396">
        <v>4</v>
      </c>
      <c r="O21" s="127">
        <v>3</v>
      </c>
      <c r="P21" s="128">
        <v>3</v>
      </c>
      <c r="Q21" s="128">
        <v>3</v>
      </c>
      <c r="R21" s="128">
        <v>3</v>
      </c>
      <c r="S21" s="439">
        <v>1</v>
      </c>
      <c r="T21" s="409" t="s">
        <v>93</v>
      </c>
      <c r="U21" s="410" t="s">
        <v>93</v>
      </c>
      <c r="V21" s="410" t="s">
        <v>93</v>
      </c>
      <c r="W21" s="410" t="s">
        <v>93</v>
      </c>
      <c r="X21" s="411" t="s">
        <v>93</v>
      </c>
    </row>
    <row r="22" spans="1:24" ht="15" customHeight="1">
      <c r="A22" s="821"/>
      <c r="B22" s="452">
        <v>44707</v>
      </c>
      <c r="C22" s="75" t="s">
        <v>242</v>
      </c>
      <c r="D22" s="613"/>
      <c r="E22" s="613"/>
      <c r="F22" s="412">
        <v>39</v>
      </c>
      <c r="G22" s="407">
        <v>13</v>
      </c>
      <c r="H22" s="372">
        <v>13</v>
      </c>
      <c r="I22" s="413">
        <v>13</v>
      </c>
      <c r="J22" s="130">
        <v>3</v>
      </c>
      <c r="K22" s="175">
        <v>2</v>
      </c>
      <c r="L22" s="175">
        <v>2</v>
      </c>
      <c r="M22" s="175">
        <v>2</v>
      </c>
      <c r="N22" s="396">
        <v>4</v>
      </c>
      <c r="O22" s="127">
        <v>3</v>
      </c>
      <c r="P22" s="128">
        <v>3</v>
      </c>
      <c r="Q22" s="128">
        <v>3</v>
      </c>
      <c r="R22" s="128">
        <v>3</v>
      </c>
      <c r="S22" s="439">
        <v>1</v>
      </c>
      <c r="T22" s="414">
        <v>3</v>
      </c>
      <c r="U22" s="175">
        <v>2</v>
      </c>
      <c r="V22" s="175">
        <v>2</v>
      </c>
      <c r="W22" s="415">
        <v>3</v>
      </c>
      <c r="X22" s="416">
        <v>3</v>
      </c>
    </row>
    <row r="23" spans="1:24">
      <c r="A23" s="821"/>
      <c r="B23" s="452">
        <v>44665</v>
      </c>
      <c r="C23" s="74" t="s">
        <v>243</v>
      </c>
      <c r="D23" s="576" t="s">
        <v>118</v>
      </c>
      <c r="E23" s="576" t="s">
        <v>17</v>
      </c>
      <c r="F23" s="395">
        <v>43</v>
      </c>
      <c r="G23" s="127">
        <v>16</v>
      </c>
      <c r="H23" s="128">
        <v>14</v>
      </c>
      <c r="I23" s="129">
        <v>13</v>
      </c>
      <c r="J23" s="130">
        <v>3</v>
      </c>
      <c r="K23" s="128">
        <v>4</v>
      </c>
      <c r="L23" s="128">
        <v>3</v>
      </c>
      <c r="M23" s="128">
        <v>3</v>
      </c>
      <c r="N23" s="396">
        <v>3</v>
      </c>
      <c r="O23" s="127">
        <v>3</v>
      </c>
      <c r="P23" s="128">
        <v>3</v>
      </c>
      <c r="Q23" s="128">
        <v>3</v>
      </c>
      <c r="R23" s="128">
        <v>3</v>
      </c>
      <c r="S23" s="176">
        <v>2</v>
      </c>
      <c r="T23" s="177">
        <v>2</v>
      </c>
      <c r="U23" s="128">
        <v>3</v>
      </c>
      <c r="V23" s="175">
        <v>2</v>
      </c>
      <c r="W23" s="128">
        <v>3</v>
      </c>
      <c r="X23" s="129">
        <v>3</v>
      </c>
    </row>
    <row r="24" spans="1:24">
      <c r="A24" s="821"/>
      <c r="B24" s="452">
        <v>44665</v>
      </c>
      <c r="C24" s="74" t="s">
        <v>244</v>
      </c>
      <c r="D24" s="574" t="s">
        <v>118</v>
      </c>
      <c r="E24" s="574" t="s">
        <v>17</v>
      </c>
      <c r="F24" s="79">
        <v>41</v>
      </c>
      <c r="G24" s="89">
        <v>12</v>
      </c>
      <c r="H24" s="90">
        <v>14.5</v>
      </c>
      <c r="I24" s="111">
        <v>14.5</v>
      </c>
      <c r="J24" s="112">
        <v>3</v>
      </c>
      <c r="K24" s="149">
        <v>1</v>
      </c>
      <c r="L24" s="90">
        <v>3</v>
      </c>
      <c r="M24" s="90">
        <v>3</v>
      </c>
      <c r="N24" s="361">
        <v>2</v>
      </c>
      <c r="O24" s="89">
        <v>3</v>
      </c>
      <c r="P24" s="90">
        <v>3</v>
      </c>
      <c r="Q24" s="160">
        <v>2.5</v>
      </c>
      <c r="R24" s="90">
        <v>3</v>
      </c>
      <c r="S24" s="111">
        <v>3</v>
      </c>
      <c r="T24" s="112">
        <v>3</v>
      </c>
      <c r="U24" s="90">
        <v>3</v>
      </c>
      <c r="V24" s="90">
        <v>3</v>
      </c>
      <c r="W24" s="90">
        <v>3</v>
      </c>
      <c r="X24" s="162">
        <v>2.5</v>
      </c>
    </row>
    <row r="25" spans="1:24">
      <c r="A25" s="821"/>
      <c r="B25" s="452">
        <v>44665</v>
      </c>
      <c r="C25" s="74" t="s">
        <v>245</v>
      </c>
      <c r="D25" s="574" t="s">
        <v>80</v>
      </c>
      <c r="E25" s="574" t="s">
        <v>17</v>
      </c>
      <c r="F25" s="79">
        <v>45</v>
      </c>
      <c r="G25" s="89">
        <v>16</v>
      </c>
      <c r="H25" s="90">
        <v>15</v>
      </c>
      <c r="I25" s="111">
        <v>14</v>
      </c>
      <c r="J25" s="112">
        <v>3</v>
      </c>
      <c r="K25" s="90">
        <v>3</v>
      </c>
      <c r="L25" s="90">
        <v>4</v>
      </c>
      <c r="M25" s="90">
        <v>3</v>
      </c>
      <c r="N25" s="91">
        <v>3</v>
      </c>
      <c r="O25" s="89">
        <v>3</v>
      </c>
      <c r="P25" s="90">
        <v>3</v>
      </c>
      <c r="Q25" s="90">
        <v>3</v>
      </c>
      <c r="R25" s="90">
        <v>3</v>
      </c>
      <c r="S25" s="111">
        <v>3</v>
      </c>
      <c r="T25" s="112">
        <v>4</v>
      </c>
      <c r="U25" s="90">
        <v>4</v>
      </c>
      <c r="V25" s="160">
        <v>2</v>
      </c>
      <c r="W25" s="160">
        <v>2</v>
      </c>
      <c r="X25" s="162">
        <v>2</v>
      </c>
    </row>
    <row r="26" spans="1:24" ht="15" customHeight="1">
      <c r="A26" s="821"/>
      <c r="B26" s="453">
        <v>44665</v>
      </c>
      <c r="C26" s="74" t="s">
        <v>246</v>
      </c>
      <c r="D26" s="574" t="s">
        <v>118</v>
      </c>
      <c r="E26" s="574" t="s">
        <v>21</v>
      </c>
      <c r="F26" s="417" t="s">
        <v>92</v>
      </c>
      <c r="G26" s="89">
        <v>10</v>
      </c>
      <c r="H26" s="90">
        <v>12</v>
      </c>
      <c r="I26" s="418" t="s">
        <v>92</v>
      </c>
      <c r="J26" s="170">
        <v>2</v>
      </c>
      <c r="K26" s="160">
        <v>2</v>
      </c>
      <c r="L26" s="160">
        <v>2</v>
      </c>
      <c r="M26" s="160">
        <v>2</v>
      </c>
      <c r="N26" s="361">
        <v>2</v>
      </c>
      <c r="O26" s="89">
        <v>3</v>
      </c>
      <c r="P26" s="90">
        <v>3</v>
      </c>
      <c r="Q26" s="160">
        <v>2</v>
      </c>
      <c r="R26" s="160">
        <v>2</v>
      </c>
      <c r="S26" s="162">
        <v>2</v>
      </c>
      <c r="T26" s="419" t="s">
        <v>93</v>
      </c>
      <c r="U26" s="419" t="s">
        <v>93</v>
      </c>
      <c r="V26" s="419" t="s">
        <v>93</v>
      </c>
      <c r="W26" s="419" t="s">
        <v>93</v>
      </c>
      <c r="X26" s="409" t="s">
        <v>93</v>
      </c>
    </row>
    <row r="27" spans="1:24" ht="15" customHeight="1">
      <c r="A27" s="821"/>
      <c r="B27" s="452">
        <v>44707</v>
      </c>
      <c r="C27" s="75" t="s">
        <v>247</v>
      </c>
      <c r="D27" s="577"/>
      <c r="E27" s="577"/>
      <c r="F27" s="456">
        <v>36</v>
      </c>
      <c r="G27" s="421">
        <v>10</v>
      </c>
      <c r="H27" s="422">
        <v>12</v>
      </c>
      <c r="I27" s="423">
        <v>14</v>
      </c>
      <c r="J27" s="170">
        <v>2</v>
      </c>
      <c r="K27" s="160">
        <v>2</v>
      </c>
      <c r="L27" s="160">
        <v>2</v>
      </c>
      <c r="M27" s="160">
        <v>2</v>
      </c>
      <c r="N27" s="361">
        <v>2</v>
      </c>
      <c r="O27" s="89">
        <v>3</v>
      </c>
      <c r="P27" s="90">
        <v>3</v>
      </c>
      <c r="Q27" s="160">
        <v>2</v>
      </c>
      <c r="R27" s="160">
        <v>2</v>
      </c>
      <c r="S27" s="162">
        <v>2</v>
      </c>
      <c r="T27" s="424">
        <v>3</v>
      </c>
      <c r="U27" s="424">
        <v>4</v>
      </c>
      <c r="V27" s="424">
        <v>3</v>
      </c>
      <c r="W27" s="425" t="s">
        <v>248</v>
      </c>
      <c r="X27" s="422">
        <v>4</v>
      </c>
    </row>
    <row r="28" spans="1:24">
      <c r="A28" s="821"/>
      <c r="B28" s="452">
        <v>44665</v>
      </c>
      <c r="C28" s="74" t="s">
        <v>249</v>
      </c>
      <c r="D28" s="574" t="s">
        <v>80</v>
      </c>
      <c r="E28" s="574" t="s">
        <v>17</v>
      </c>
      <c r="F28" s="79">
        <v>43</v>
      </c>
      <c r="G28" s="89">
        <v>15</v>
      </c>
      <c r="H28" s="90">
        <v>15</v>
      </c>
      <c r="I28" s="111">
        <v>13</v>
      </c>
      <c r="J28" s="112">
        <v>3</v>
      </c>
      <c r="K28" s="90">
        <v>3</v>
      </c>
      <c r="L28" s="90">
        <v>3</v>
      </c>
      <c r="M28" s="90">
        <v>3</v>
      </c>
      <c r="N28" s="91">
        <v>3</v>
      </c>
      <c r="O28" s="89">
        <v>3</v>
      </c>
      <c r="P28" s="90">
        <v>3</v>
      </c>
      <c r="Q28" s="90">
        <v>3</v>
      </c>
      <c r="R28" s="90">
        <v>3</v>
      </c>
      <c r="S28" s="111">
        <v>3</v>
      </c>
      <c r="T28" s="112">
        <v>3</v>
      </c>
      <c r="U28" s="160">
        <v>2</v>
      </c>
      <c r="V28" s="90">
        <v>3</v>
      </c>
      <c r="W28" s="90">
        <v>3</v>
      </c>
      <c r="X28" s="447">
        <v>2</v>
      </c>
    </row>
    <row r="29" spans="1:24">
      <c r="A29" s="821"/>
      <c r="B29" s="452">
        <v>44665</v>
      </c>
      <c r="C29" s="74" t="s">
        <v>250</v>
      </c>
      <c r="D29" s="574" t="s">
        <v>80</v>
      </c>
      <c r="E29" s="574" t="s">
        <v>251</v>
      </c>
      <c r="F29" s="79">
        <v>48</v>
      </c>
      <c r="G29" s="89">
        <v>16</v>
      </c>
      <c r="H29" s="90">
        <v>15</v>
      </c>
      <c r="I29" s="111">
        <v>17</v>
      </c>
      <c r="J29" s="112">
        <v>3</v>
      </c>
      <c r="K29" s="90">
        <v>3</v>
      </c>
      <c r="L29" s="90">
        <v>4</v>
      </c>
      <c r="M29" s="90">
        <v>3</v>
      </c>
      <c r="N29" s="91">
        <v>3</v>
      </c>
      <c r="O29" s="89">
        <v>3</v>
      </c>
      <c r="P29" s="90">
        <v>3</v>
      </c>
      <c r="Q29" s="90">
        <v>3</v>
      </c>
      <c r="R29" s="90">
        <v>3</v>
      </c>
      <c r="S29" s="111">
        <v>3</v>
      </c>
      <c r="T29" s="112">
        <v>3</v>
      </c>
      <c r="U29" s="90">
        <v>3</v>
      </c>
      <c r="V29" s="90">
        <v>4</v>
      </c>
      <c r="W29" s="90">
        <v>3</v>
      </c>
      <c r="X29" s="111">
        <v>4</v>
      </c>
    </row>
    <row r="30" spans="1:24">
      <c r="A30" s="821"/>
      <c r="B30" s="452">
        <v>44665</v>
      </c>
      <c r="C30" s="74" t="s">
        <v>252</v>
      </c>
      <c r="D30" s="574" t="s">
        <v>118</v>
      </c>
      <c r="E30" s="574" t="s">
        <v>17</v>
      </c>
      <c r="F30" s="456">
        <v>36</v>
      </c>
      <c r="G30" s="89">
        <v>10</v>
      </c>
      <c r="H30" s="90">
        <v>12</v>
      </c>
      <c r="I30" s="111">
        <v>14</v>
      </c>
      <c r="J30" s="170">
        <v>2</v>
      </c>
      <c r="K30" s="160">
        <v>2</v>
      </c>
      <c r="L30" s="160">
        <v>2</v>
      </c>
      <c r="M30" s="160">
        <v>2</v>
      </c>
      <c r="N30" s="361">
        <v>2</v>
      </c>
      <c r="O30" s="89">
        <v>3</v>
      </c>
      <c r="P30" s="160">
        <v>2</v>
      </c>
      <c r="Q30" s="160">
        <v>2</v>
      </c>
      <c r="R30" s="90">
        <v>3</v>
      </c>
      <c r="S30" s="162">
        <v>2</v>
      </c>
      <c r="T30" s="112">
        <v>3</v>
      </c>
      <c r="U30" s="90">
        <v>3</v>
      </c>
      <c r="V30" s="90">
        <v>3</v>
      </c>
      <c r="W30" s="90">
        <v>3</v>
      </c>
      <c r="X30" s="162">
        <v>2</v>
      </c>
    </row>
    <row r="31" spans="1:24">
      <c r="A31" s="821"/>
      <c r="B31" s="452">
        <v>44665</v>
      </c>
      <c r="C31" s="74" t="s">
        <v>253</v>
      </c>
      <c r="D31" s="574" t="s">
        <v>118</v>
      </c>
      <c r="E31" s="574" t="s">
        <v>17</v>
      </c>
      <c r="F31" s="79">
        <v>46</v>
      </c>
      <c r="G31" s="89">
        <v>17</v>
      </c>
      <c r="H31" s="90">
        <v>15</v>
      </c>
      <c r="I31" s="111">
        <v>14</v>
      </c>
      <c r="J31" s="112">
        <v>3</v>
      </c>
      <c r="K31" s="90">
        <v>4</v>
      </c>
      <c r="L31" s="90">
        <v>4</v>
      </c>
      <c r="M31" s="90">
        <v>3</v>
      </c>
      <c r="N31" s="91">
        <v>3</v>
      </c>
      <c r="O31" s="89">
        <v>3</v>
      </c>
      <c r="P31" s="90">
        <v>3</v>
      </c>
      <c r="Q31" s="90">
        <v>3</v>
      </c>
      <c r="R31" s="90">
        <v>3</v>
      </c>
      <c r="S31" s="111">
        <v>3</v>
      </c>
      <c r="T31" s="112">
        <v>3</v>
      </c>
      <c r="U31" s="90">
        <v>3</v>
      </c>
      <c r="V31" s="160">
        <v>2</v>
      </c>
      <c r="W31" s="90">
        <v>3</v>
      </c>
      <c r="X31" s="111">
        <v>3</v>
      </c>
    </row>
    <row r="32" spans="1:24">
      <c r="A32" s="821"/>
      <c r="B32" s="453">
        <v>44665</v>
      </c>
      <c r="C32" s="74" t="s">
        <v>254</v>
      </c>
      <c r="D32" s="574" t="s">
        <v>80</v>
      </c>
      <c r="E32" s="574" t="s">
        <v>17</v>
      </c>
      <c r="F32" s="417" t="s">
        <v>92</v>
      </c>
      <c r="G32" s="89">
        <v>11</v>
      </c>
      <c r="H32" s="90">
        <v>12</v>
      </c>
      <c r="I32" s="418" t="s">
        <v>92</v>
      </c>
      <c r="J32" s="170">
        <v>2</v>
      </c>
      <c r="K32" s="160">
        <v>2</v>
      </c>
      <c r="L32" s="90">
        <v>3</v>
      </c>
      <c r="M32" s="160">
        <v>2</v>
      </c>
      <c r="N32" s="361">
        <v>2</v>
      </c>
      <c r="O32" s="89">
        <v>3</v>
      </c>
      <c r="P32" s="160">
        <v>2</v>
      </c>
      <c r="Q32" s="90">
        <v>3</v>
      </c>
      <c r="R32" s="160">
        <v>2</v>
      </c>
      <c r="S32" s="162">
        <v>2</v>
      </c>
      <c r="T32" s="419" t="s">
        <v>93</v>
      </c>
      <c r="U32" s="419" t="s">
        <v>93</v>
      </c>
      <c r="V32" s="419" t="s">
        <v>93</v>
      </c>
      <c r="W32" s="419" t="s">
        <v>93</v>
      </c>
      <c r="X32" s="409" t="s">
        <v>93</v>
      </c>
    </row>
    <row r="33" spans="1:24">
      <c r="A33" s="821"/>
      <c r="B33" s="452">
        <v>44707</v>
      </c>
      <c r="C33" s="75" t="s">
        <v>255</v>
      </c>
      <c r="D33" s="577"/>
      <c r="E33" s="577"/>
      <c r="F33" s="420">
        <v>39</v>
      </c>
      <c r="G33" s="421">
        <v>11</v>
      </c>
      <c r="H33" s="422">
        <v>12</v>
      </c>
      <c r="I33" s="423">
        <v>16</v>
      </c>
      <c r="J33" s="170">
        <v>2</v>
      </c>
      <c r="K33" s="160">
        <v>2</v>
      </c>
      <c r="L33" s="422">
        <v>3</v>
      </c>
      <c r="M33" s="160">
        <v>2</v>
      </c>
      <c r="N33" s="361">
        <v>2</v>
      </c>
      <c r="O33" s="421">
        <v>3</v>
      </c>
      <c r="P33" s="160">
        <v>2</v>
      </c>
      <c r="Q33" s="422">
        <v>3</v>
      </c>
      <c r="R33" s="422">
        <v>2</v>
      </c>
      <c r="S33" s="423">
        <v>2</v>
      </c>
      <c r="T33" s="424">
        <v>3</v>
      </c>
      <c r="U33" s="424">
        <v>4</v>
      </c>
      <c r="V33" s="424">
        <v>3</v>
      </c>
      <c r="W33" s="427">
        <v>3</v>
      </c>
      <c r="X33" s="422">
        <v>3</v>
      </c>
    </row>
    <row r="34" spans="1:24">
      <c r="A34" s="821"/>
      <c r="B34" s="452">
        <v>44665</v>
      </c>
      <c r="C34" s="74" t="s">
        <v>256</v>
      </c>
      <c r="D34" s="574" t="s">
        <v>80</v>
      </c>
      <c r="E34" s="574" t="s">
        <v>21</v>
      </c>
      <c r="F34" s="456">
        <v>35</v>
      </c>
      <c r="G34" s="89">
        <v>12</v>
      </c>
      <c r="H34" s="90">
        <v>12</v>
      </c>
      <c r="I34" s="111">
        <v>11</v>
      </c>
      <c r="J34" s="112">
        <v>3</v>
      </c>
      <c r="K34" s="160">
        <v>2</v>
      </c>
      <c r="L34" s="90">
        <v>3</v>
      </c>
      <c r="M34" s="160">
        <v>2.5</v>
      </c>
      <c r="N34" s="442">
        <v>1.5</v>
      </c>
      <c r="O34" s="89">
        <v>3</v>
      </c>
      <c r="P34" s="160">
        <v>2.5</v>
      </c>
      <c r="Q34" s="160">
        <v>2</v>
      </c>
      <c r="R34" s="160">
        <v>2.5</v>
      </c>
      <c r="S34" s="162">
        <v>2</v>
      </c>
      <c r="T34" s="170">
        <v>2</v>
      </c>
      <c r="U34" s="160">
        <v>2</v>
      </c>
      <c r="V34" s="160">
        <v>2</v>
      </c>
      <c r="W34" s="90">
        <v>3</v>
      </c>
      <c r="X34" s="447">
        <v>2</v>
      </c>
    </row>
    <row r="35" spans="1:24">
      <c r="A35" s="821"/>
      <c r="B35" s="452">
        <v>44665</v>
      </c>
      <c r="C35" s="74" t="s">
        <v>257</v>
      </c>
      <c r="D35" s="574" t="s">
        <v>80</v>
      </c>
      <c r="E35" s="574" t="s">
        <v>21</v>
      </c>
      <c r="F35" s="79">
        <v>48</v>
      </c>
      <c r="G35" s="89">
        <v>17</v>
      </c>
      <c r="H35" s="90">
        <v>16</v>
      </c>
      <c r="I35" s="111">
        <v>15</v>
      </c>
      <c r="J35" s="112">
        <v>3</v>
      </c>
      <c r="K35" s="90">
        <v>4</v>
      </c>
      <c r="L35" s="90">
        <v>4</v>
      </c>
      <c r="M35" s="90">
        <v>3</v>
      </c>
      <c r="N35" s="91">
        <v>3</v>
      </c>
      <c r="O35" s="89">
        <v>3</v>
      </c>
      <c r="P35" s="90">
        <v>4</v>
      </c>
      <c r="Q35" s="90">
        <v>3</v>
      </c>
      <c r="R35" s="90">
        <v>3</v>
      </c>
      <c r="S35" s="111">
        <v>3</v>
      </c>
      <c r="T35" s="112">
        <v>3</v>
      </c>
      <c r="U35" s="90">
        <v>4</v>
      </c>
      <c r="V35" s="160">
        <v>2</v>
      </c>
      <c r="W35" s="90">
        <v>3</v>
      </c>
      <c r="X35" s="111">
        <v>3</v>
      </c>
    </row>
    <row r="36" spans="1:24">
      <c r="A36" s="821"/>
      <c r="B36" s="452">
        <v>44665</v>
      </c>
      <c r="C36" s="74" t="s">
        <v>258</v>
      </c>
      <c r="D36" s="574" t="s">
        <v>118</v>
      </c>
      <c r="E36" s="574" t="s">
        <v>17</v>
      </c>
      <c r="F36" s="79">
        <v>42</v>
      </c>
      <c r="G36" s="89">
        <v>14</v>
      </c>
      <c r="H36" s="90">
        <v>14</v>
      </c>
      <c r="I36" s="111">
        <v>14</v>
      </c>
      <c r="J36" s="112">
        <v>3</v>
      </c>
      <c r="K36" s="160">
        <v>2</v>
      </c>
      <c r="L36" s="90">
        <v>3</v>
      </c>
      <c r="M36" s="90">
        <v>3</v>
      </c>
      <c r="N36" s="91">
        <v>3</v>
      </c>
      <c r="O36" s="89">
        <v>3</v>
      </c>
      <c r="P36" s="90">
        <v>3</v>
      </c>
      <c r="Q36" s="160">
        <v>2</v>
      </c>
      <c r="R36" s="90">
        <v>3</v>
      </c>
      <c r="S36" s="111">
        <v>3</v>
      </c>
      <c r="T36" s="112">
        <v>3</v>
      </c>
      <c r="U36" s="90">
        <v>3</v>
      </c>
      <c r="V36" s="90">
        <v>3</v>
      </c>
      <c r="W36" s="90">
        <v>3</v>
      </c>
      <c r="X36" s="162">
        <v>2</v>
      </c>
    </row>
    <row r="37" spans="1:24">
      <c r="A37" s="821"/>
      <c r="B37" s="452">
        <v>44665</v>
      </c>
      <c r="C37" s="74" t="s">
        <v>259</v>
      </c>
      <c r="D37" s="574" t="s">
        <v>80</v>
      </c>
      <c r="E37" s="574" t="s">
        <v>17</v>
      </c>
      <c r="F37" s="79">
        <v>41</v>
      </c>
      <c r="G37" s="89">
        <v>14</v>
      </c>
      <c r="H37" s="90">
        <v>15</v>
      </c>
      <c r="I37" s="111">
        <v>12</v>
      </c>
      <c r="J37" s="112">
        <v>3</v>
      </c>
      <c r="K37" s="160">
        <v>2</v>
      </c>
      <c r="L37" s="90">
        <v>3</v>
      </c>
      <c r="M37" s="90">
        <v>3</v>
      </c>
      <c r="N37" s="91">
        <v>3</v>
      </c>
      <c r="O37" s="89">
        <v>3</v>
      </c>
      <c r="P37" s="90">
        <v>3</v>
      </c>
      <c r="Q37" s="90">
        <v>3</v>
      </c>
      <c r="R37" s="90">
        <v>3</v>
      </c>
      <c r="S37" s="111">
        <v>3</v>
      </c>
      <c r="T37" s="112">
        <v>3</v>
      </c>
      <c r="U37" s="160">
        <v>2</v>
      </c>
      <c r="V37" s="160">
        <v>2</v>
      </c>
      <c r="W37" s="90">
        <v>3</v>
      </c>
      <c r="X37" s="162">
        <v>2</v>
      </c>
    </row>
    <row r="38" spans="1:24">
      <c r="A38" s="821"/>
      <c r="B38" s="452">
        <v>44665</v>
      </c>
      <c r="C38" s="74" t="s">
        <v>260</v>
      </c>
      <c r="D38" s="574" t="s">
        <v>80</v>
      </c>
      <c r="E38" s="574" t="s">
        <v>17</v>
      </c>
      <c r="F38" s="79">
        <v>42</v>
      </c>
      <c r="G38" s="89">
        <v>13</v>
      </c>
      <c r="H38" s="90">
        <v>13.5</v>
      </c>
      <c r="I38" s="111">
        <v>15.5</v>
      </c>
      <c r="J38" s="170">
        <v>2</v>
      </c>
      <c r="K38" s="90">
        <v>3</v>
      </c>
      <c r="L38" s="160">
        <v>2.5</v>
      </c>
      <c r="M38" s="160">
        <v>2.5</v>
      </c>
      <c r="N38" s="91">
        <v>3</v>
      </c>
      <c r="O38" s="89">
        <v>3</v>
      </c>
      <c r="P38" s="160">
        <v>2.5</v>
      </c>
      <c r="Q38" s="160">
        <v>2</v>
      </c>
      <c r="R38" s="90">
        <v>3</v>
      </c>
      <c r="S38" s="111">
        <v>3</v>
      </c>
      <c r="T38" s="112">
        <v>3</v>
      </c>
      <c r="U38" s="90">
        <v>4</v>
      </c>
      <c r="V38" s="160">
        <v>2.5</v>
      </c>
      <c r="W38" s="90">
        <v>3</v>
      </c>
      <c r="X38" s="111">
        <v>3</v>
      </c>
    </row>
    <row r="39" spans="1:24">
      <c r="A39" s="821"/>
      <c r="B39" s="453">
        <v>44665</v>
      </c>
      <c r="C39" s="74" t="s">
        <v>261</v>
      </c>
      <c r="D39" s="574" t="s">
        <v>80</v>
      </c>
      <c r="E39" s="574" t="s">
        <v>17</v>
      </c>
      <c r="F39" s="417" t="s">
        <v>92</v>
      </c>
      <c r="G39" s="89">
        <v>13</v>
      </c>
      <c r="H39" s="90">
        <v>13</v>
      </c>
      <c r="I39" s="418" t="s">
        <v>92</v>
      </c>
      <c r="J39" s="112">
        <v>3</v>
      </c>
      <c r="K39" s="90">
        <v>3</v>
      </c>
      <c r="L39" s="90">
        <v>3</v>
      </c>
      <c r="M39" s="160">
        <v>2</v>
      </c>
      <c r="N39" s="361">
        <v>2</v>
      </c>
      <c r="O39" s="89">
        <v>3</v>
      </c>
      <c r="P39" s="160">
        <v>2</v>
      </c>
      <c r="Q39" s="90">
        <v>3</v>
      </c>
      <c r="R39" s="90">
        <v>3</v>
      </c>
      <c r="S39" s="162">
        <v>2</v>
      </c>
      <c r="T39" s="419" t="s">
        <v>93</v>
      </c>
      <c r="U39" s="419" t="s">
        <v>93</v>
      </c>
      <c r="V39" s="419" t="s">
        <v>93</v>
      </c>
      <c r="W39" s="419" t="s">
        <v>93</v>
      </c>
      <c r="X39" s="409" t="s">
        <v>93</v>
      </c>
    </row>
    <row r="40" spans="1:24">
      <c r="A40" s="821"/>
      <c r="B40" s="452">
        <v>44707</v>
      </c>
      <c r="C40" s="75" t="s">
        <v>262</v>
      </c>
      <c r="D40" s="577"/>
      <c r="E40" s="577"/>
      <c r="F40" s="420">
        <v>42</v>
      </c>
      <c r="G40" s="421">
        <v>13</v>
      </c>
      <c r="H40" s="422">
        <v>13</v>
      </c>
      <c r="I40" s="423">
        <v>16</v>
      </c>
      <c r="J40" s="424">
        <v>3</v>
      </c>
      <c r="K40" s="422">
        <v>3</v>
      </c>
      <c r="L40" s="422">
        <v>3</v>
      </c>
      <c r="M40" s="160">
        <v>2</v>
      </c>
      <c r="N40" s="361">
        <v>2</v>
      </c>
      <c r="O40" s="421">
        <v>3</v>
      </c>
      <c r="P40" s="160">
        <v>2</v>
      </c>
      <c r="Q40" s="422">
        <v>3</v>
      </c>
      <c r="R40" s="422">
        <v>3</v>
      </c>
      <c r="S40" s="162">
        <v>2</v>
      </c>
      <c r="T40" s="424">
        <v>4</v>
      </c>
      <c r="U40" s="424">
        <v>3</v>
      </c>
      <c r="V40" s="424">
        <v>3</v>
      </c>
      <c r="W40" s="448">
        <v>2</v>
      </c>
      <c r="X40" s="422">
        <v>4</v>
      </c>
    </row>
    <row r="41" spans="1:24">
      <c r="A41" s="821"/>
      <c r="B41" s="452">
        <v>44665</v>
      </c>
      <c r="C41" s="74" t="s">
        <v>263</v>
      </c>
      <c r="D41" s="574" t="s">
        <v>118</v>
      </c>
      <c r="E41" s="574" t="s">
        <v>17</v>
      </c>
      <c r="F41" s="79">
        <v>43</v>
      </c>
      <c r="G41" s="89">
        <v>13</v>
      </c>
      <c r="H41" s="90">
        <v>17</v>
      </c>
      <c r="I41" s="111">
        <v>13</v>
      </c>
      <c r="J41" s="112">
        <v>3</v>
      </c>
      <c r="K41" s="160">
        <v>2</v>
      </c>
      <c r="L41" s="90">
        <v>3</v>
      </c>
      <c r="M41" s="90">
        <v>3</v>
      </c>
      <c r="N41" s="91">
        <v>2</v>
      </c>
      <c r="O41" s="89">
        <v>4</v>
      </c>
      <c r="P41" s="90">
        <v>3</v>
      </c>
      <c r="Q41" s="90">
        <v>4</v>
      </c>
      <c r="R41" s="90">
        <v>3</v>
      </c>
      <c r="S41" s="111">
        <v>3</v>
      </c>
      <c r="T41" s="112">
        <v>3</v>
      </c>
      <c r="U41" s="90">
        <v>3</v>
      </c>
      <c r="V41" s="160">
        <v>2</v>
      </c>
      <c r="W41" s="160">
        <v>2</v>
      </c>
      <c r="X41" s="426">
        <v>3</v>
      </c>
    </row>
    <row r="42" spans="1:24">
      <c r="A42" s="821"/>
      <c r="B42" s="452">
        <v>44665</v>
      </c>
      <c r="C42" s="74" t="s">
        <v>264</v>
      </c>
      <c r="D42" s="574" t="s">
        <v>118</v>
      </c>
      <c r="E42" s="574" t="s">
        <v>21</v>
      </c>
      <c r="F42" s="79">
        <v>47</v>
      </c>
      <c r="G42" s="89">
        <v>16</v>
      </c>
      <c r="H42" s="90">
        <v>14</v>
      </c>
      <c r="I42" s="111">
        <v>17</v>
      </c>
      <c r="J42" s="112">
        <v>3</v>
      </c>
      <c r="K42" s="90">
        <v>4</v>
      </c>
      <c r="L42" s="90">
        <v>3</v>
      </c>
      <c r="M42" s="90">
        <v>3</v>
      </c>
      <c r="N42" s="91">
        <v>3</v>
      </c>
      <c r="O42" s="89">
        <v>3</v>
      </c>
      <c r="P42" s="90">
        <v>3</v>
      </c>
      <c r="Q42" s="90">
        <v>3</v>
      </c>
      <c r="R42" s="90">
        <v>3</v>
      </c>
      <c r="S42" s="162">
        <v>2</v>
      </c>
      <c r="T42" s="112">
        <v>3</v>
      </c>
      <c r="U42" s="90">
        <v>4</v>
      </c>
      <c r="V42" s="90">
        <v>4</v>
      </c>
      <c r="W42" s="90">
        <v>3</v>
      </c>
      <c r="X42" s="111">
        <v>3</v>
      </c>
    </row>
    <row r="43" spans="1:24">
      <c r="A43" s="821"/>
      <c r="B43" s="452">
        <v>44665</v>
      </c>
      <c r="C43" s="74" t="s">
        <v>265</v>
      </c>
      <c r="D43" s="574" t="s">
        <v>80</v>
      </c>
      <c r="E43" s="574" t="s">
        <v>17</v>
      </c>
      <c r="F43" s="79">
        <v>48</v>
      </c>
      <c r="G43" s="89">
        <v>16</v>
      </c>
      <c r="H43" s="90">
        <v>15</v>
      </c>
      <c r="I43" s="111">
        <v>17</v>
      </c>
      <c r="J43" s="112">
        <v>3</v>
      </c>
      <c r="K43" s="90">
        <v>3</v>
      </c>
      <c r="L43" s="90">
        <v>4</v>
      </c>
      <c r="M43" s="90">
        <v>3</v>
      </c>
      <c r="N43" s="91">
        <v>3</v>
      </c>
      <c r="O43" s="89">
        <v>3</v>
      </c>
      <c r="P43" s="90">
        <v>3</v>
      </c>
      <c r="Q43" s="90">
        <v>3</v>
      </c>
      <c r="R43" s="90">
        <v>3</v>
      </c>
      <c r="S43" s="111">
        <v>3</v>
      </c>
      <c r="T43" s="112">
        <v>3</v>
      </c>
      <c r="U43" s="90">
        <v>4</v>
      </c>
      <c r="V43" s="90">
        <v>4</v>
      </c>
      <c r="W43" s="90">
        <v>3</v>
      </c>
      <c r="X43" s="111">
        <v>3</v>
      </c>
    </row>
    <row r="44" spans="1:24">
      <c r="A44" s="821"/>
      <c r="B44" s="452">
        <v>44665</v>
      </c>
      <c r="C44" s="74" t="s">
        <v>266</v>
      </c>
      <c r="D44" s="574" t="s">
        <v>80</v>
      </c>
      <c r="E44" s="574" t="s">
        <v>17</v>
      </c>
      <c r="F44" s="79">
        <v>46</v>
      </c>
      <c r="G44" s="89">
        <v>15.5</v>
      </c>
      <c r="H44" s="90">
        <v>14.5</v>
      </c>
      <c r="I44" s="111">
        <v>16</v>
      </c>
      <c r="J44" s="112">
        <v>3</v>
      </c>
      <c r="K44" s="90">
        <v>3</v>
      </c>
      <c r="L44" s="90">
        <v>3</v>
      </c>
      <c r="M44" s="90">
        <v>3</v>
      </c>
      <c r="N44" s="91">
        <v>3.5</v>
      </c>
      <c r="O44" s="89">
        <v>3</v>
      </c>
      <c r="P44" s="90">
        <v>3</v>
      </c>
      <c r="Q44" s="90">
        <v>3</v>
      </c>
      <c r="R44" s="160">
        <v>2.5</v>
      </c>
      <c r="S44" s="111">
        <v>3</v>
      </c>
      <c r="T44" s="112">
        <v>3.5</v>
      </c>
      <c r="U44" s="90">
        <v>3.5</v>
      </c>
      <c r="V44" s="90">
        <v>3</v>
      </c>
      <c r="W44" s="90">
        <v>3</v>
      </c>
      <c r="X44" s="111">
        <v>3</v>
      </c>
    </row>
    <row r="45" spans="1:24">
      <c r="A45" s="821"/>
      <c r="B45" s="452">
        <v>44665</v>
      </c>
      <c r="C45" s="74" t="s">
        <v>267</v>
      </c>
      <c r="D45" s="574" t="s">
        <v>80</v>
      </c>
      <c r="E45" s="574" t="s">
        <v>21</v>
      </c>
      <c r="F45" s="79">
        <v>40</v>
      </c>
      <c r="G45" s="89">
        <v>14</v>
      </c>
      <c r="H45" s="90">
        <v>14</v>
      </c>
      <c r="I45" s="111">
        <v>12</v>
      </c>
      <c r="J45" s="112">
        <v>3</v>
      </c>
      <c r="K45" s="90">
        <v>3</v>
      </c>
      <c r="L45" s="90">
        <v>3</v>
      </c>
      <c r="M45" s="160">
        <v>2</v>
      </c>
      <c r="N45" s="91">
        <v>3</v>
      </c>
      <c r="O45" s="89">
        <v>3</v>
      </c>
      <c r="P45" s="90">
        <v>3</v>
      </c>
      <c r="Q45" s="90">
        <v>3</v>
      </c>
      <c r="R45" s="90">
        <v>3</v>
      </c>
      <c r="S45" s="162">
        <v>2</v>
      </c>
      <c r="T45" s="170">
        <v>2</v>
      </c>
      <c r="U45" s="90">
        <v>3</v>
      </c>
      <c r="V45" s="90">
        <v>3</v>
      </c>
      <c r="W45" s="160">
        <v>2</v>
      </c>
      <c r="X45" s="162">
        <v>2</v>
      </c>
    </row>
    <row r="46" spans="1:24">
      <c r="A46" s="821"/>
      <c r="B46" s="452">
        <v>44665</v>
      </c>
      <c r="C46" s="74" t="s">
        <v>268</v>
      </c>
      <c r="D46" s="574" t="s">
        <v>80</v>
      </c>
      <c r="E46" s="574" t="s">
        <v>17</v>
      </c>
      <c r="F46" s="79">
        <v>43</v>
      </c>
      <c r="G46" s="89">
        <v>14</v>
      </c>
      <c r="H46" s="90">
        <v>15</v>
      </c>
      <c r="I46" s="111">
        <v>14</v>
      </c>
      <c r="J46" s="112">
        <v>3</v>
      </c>
      <c r="K46" s="160">
        <v>2</v>
      </c>
      <c r="L46" s="90">
        <v>3</v>
      </c>
      <c r="M46" s="90">
        <v>3</v>
      </c>
      <c r="N46" s="91">
        <v>3</v>
      </c>
      <c r="O46" s="89">
        <v>3</v>
      </c>
      <c r="P46" s="90">
        <v>3</v>
      </c>
      <c r="Q46" s="90">
        <v>3</v>
      </c>
      <c r="R46" s="90">
        <v>3</v>
      </c>
      <c r="S46" s="111">
        <v>3</v>
      </c>
      <c r="T46" s="112">
        <v>3</v>
      </c>
      <c r="U46" s="90">
        <v>3</v>
      </c>
      <c r="V46" s="90">
        <v>3</v>
      </c>
      <c r="W46" s="90">
        <v>3</v>
      </c>
      <c r="X46" s="162">
        <v>2</v>
      </c>
    </row>
    <row r="47" spans="1:24">
      <c r="A47" s="821"/>
      <c r="B47" s="452">
        <v>44665</v>
      </c>
      <c r="C47" s="74" t="s">
        <v>269</v>
      </c>
      <c r="D47" s="574" t="s">
        <v>118</v>
      </c>
      <c r="E47" s="574" t="s">
        <v>21</v>
      </c>
      <c r="F47" s="79">
        <v>38</v>
      </c>
      <c r="G47" s="89">
        <v>14</v>
      </c>
      <c r="H47" s="90">
        <v>12</v>
      </c>
      <c r="I47" s="111">
        <v>12</v>
      </c>
      <c r="J47" s="112">
        <v>3</v>
      </c>
      <c r="K47" s="90">
        <v>3</v>
      </c>
      <c r="L47" s="90">
        <v>2</v>
      </c>
      <c r="M47" s="90">
        <v>3</v>
      </c>
      <c r="N47" s="91">
        <v>3</v>
      </c>
      <c r="O47" s="166">
        <v>2</v>
      </c>
      <c r="P47" s="90">
        <v>3</v>
      </c>
      <c r="Q47" s="160">
        <v>2</v>
      </c>
      <c r="R47" s="90">
        <v>3</v>
      </c>
      <c r="S47" s="162">
        <v>2</v>
      </c>
      <c r="T47" s="170">
        <v>2</v>
      </c>
      <c r="U47" s="90">
        <v>4</v>
      </c>
      <c r="V47" s="160">
        <v>2</v>
      </c>
      <c r="W47" s="160">
        <v>2</v>
      </c>
      <c r="X47" s="162">
        <v>2</v>
      </c>
    </row>
    <row r="48" spans="1:24">
      <c r="A48" s="821"/>
      <c r="B48" s="452">
        <v>44665</v>
      </c>
      <c r="C48" s="74" t="s">
        <v>270</v>
      </c>
      <c r="D48" s="574" t="s">
        <v>118</v>
      </c>
      <c r="E48" s="574" t="s">
        <v>17</v>
      </c>
      <c r="F48" s="79">
        <v>42</v>
      </c>
      <c r="G48" s="89">
        <v>14.5</v>
      </c>
      <c r="H48" s="90">
        <v>13</v>
      </c>
      <c r="I48" s="111">
        <v>14.5</v>
      </c>
      <c r="J48" s="112">
        <v>3</v>
      </c>
      <c r="K48" s="90">
        <v>3</v>
      </c>
      <c r="L48" s="90">
        <v>3</v>
      </c>
      <c r="M48" s="160">
        <v>2.5</v>
      </c>
      <c r="N48" s="91">
        <v>3</v>
      </c>
      <c r="O48" s="89">
        <v>3</v>
      </c>
      <c r="P48" s="90">
        <v>3</v>
      </c>
      <c r="Q48" s="160">
        <v>2</v>
      </c>
      <c r="R48" s="90">
        <v>3</v>
      </c>
      <c r="S48" s="162">
        <v>2</v>
      </c>
      <c r="T48" s="112">
        <v>3</v>
      </c>
      <c r="U48" s="90">
        <v>4</v>
      </c>
      <c r="V48" s="160">
        <v>2</v>
      </c>
      <c r="W48" s="160">
        <v>2.5</v>
      </c>
      <c r="X48" s="111">
        <v>3</v>
      </c>
    </row>
    <row r="49" spans="1:26">
      <c r="A49" s="821"/>
      <c r="B49" s="452">
        <v>44665</v>
      </c>
      <c r="C49" s="74" t="s">
        <v>271</v>
      </c>
      <c r="D49" s="574" t="s">
        <v>118</v>
      </c>
      <c r="E49" s="574" t="s">
        <v>17</v>
      </c>
      <c r="F49" s="79">
        <v>42</v>
      </c>
      <c r="G49" s="89">
        <v>17</v>
      </c>
      <c r="H49" s="90">
        <v>14</v>
      </c>
      <c r="I49" s="111">
        <v>11</v>
      </c>
      <c r="J49" s="112">
        <v>3</v>
      </c>
      <c r="K49" s="90">
        <v>4</v>
      </c>
      <c r="L49" s="90">
        <v>4</v>
      </c>
      <c r="M49" s="90">
        <v>3</v>
      </c>
      <c r="N49" s="91">
        <v>3</v>
      </c>
      <c r="O49" s="89">
        <v>3</v>
      </c>
      <c r="P49" s="90">
        <v>3</v>
      </c>
      <c r="Q49" s="90">
        <v>3</v>
      </c>
      <c r="R49" s="90">
        <v>3</v>
      </c>
      <c r="S49" s="162">
        <v>2</v>
      </c>
      <c r="T49" s="112">
        <v>3</v>
      </c>
      <c r="U49" s="149">
        <v>1</v>
      </c>
      <c r="V49" s="149">
        <v>1</v>
      </c>
      <c r="W49" s="90">
        <v>3</v>
      </c>
      <c r="X49" s="111">
        <v>3</v>
      </c>
    </row>
    <row r="50" spans="1:26">
      <c r="A50" s="821"/>
      <c r="B50" s="452">
        <v>44665</v>
      </c>
      <c r="C50" s="74" t="s">
        <v>272</v>
      </c>
      <c r="D50" s="574" t="s">
        <v>80</v>
      </c>
      <c r="E50" s="574" t="s">
        <v>17</v>
      </c>
      <c r="F50" s="79">
        <v>38</v>
      </c>
      <c r="G50" s="89">
        <v>15</v>
      </c>
      <c r="H50" s="90">
        <v>11</v>
      </c>
      <c r="I50" s="111">
        <v>12</v>
      </c>
      <c r="J50" s="112">
        <v>3</v>
      </c>
      <c r="K50" s="90">
        <v>3</v>
      </c>
      <c r="L50" s="90">
        <v>3</v>
      </c>
      <c r="M50" s="90">
        <v>3</v>
      </c>
      <c r="N50" s="91">
        <v>3</v>
      </c>
      <c r="O50" s="89">
        <v>3</v>
      </c>
      <c r="P50" s="160">
        <v>2</v>
      </c>
      <c r="Q50" s="160">
        <v>2</v>
      </c>
      <c r="R50" s="160">
        <v>2</v>
      </c>
      <c r="S50" s="162">
        <v>2</v>
      </c>
      <c r="T50" s="112">
        <v>3</v>
      </c>
      <c r="U50" s="90">
        <v>3</v>
      </c>
      <c r="V50" s="160">
        <v>2</v>
      </c>
      <c r="W50" s="160">
        <v>2</v>
      </c>
      <c r="X50" s="162">
        <v>2</v>
      </c>
    </row>
    <row r="51" spans="1:26">
      <c r="A51" s="821"/>
      <c r="B51" s="84"/>
      <c r="C51" s="74" t="s">
        <v>273</v>
      </c>
      <c r="D51" s="573" t="s">
        <v>118</v>
      </c>
      <c r="E51" s="573" t="s">
        <v>17</v>
      </c>
      <c r="F51" s="428"/>
      <c r="G51" s="404"/>
      <c r="H51" s="402"/>
      <c r="I51" s="405"/>
      <c r="J51" s="401"/>
      <c r="K51" s="402"/>
      <c r="L51" s="402"/>
      <c r="M51" s="402"/>
      <c r="N51" s="403"/>
      <c r="O51" s="404"/>
      <c r="P51" s="402"/>
      <c r="Q51" s="402"/>
      <c r="R51" s="402"/>
      <c r="S51" s="405"/>
      <c r="T51" s="401"/>
      <c r="U51" s="402"/>
      <c r="V51" s="402"/>
      <c r="W51" s="402"/>
      <c r="X51" s="405"/>
    </row>
    <row r="52" spans="1:26">
      <c r="A52" s="821"/>
      <c r="B52" s="355">
        <v>44665</v>
      </c>
      <c r="C52" s="74" t="s">
        <v>274</v>
      </c>
      <c r="D52" s="574" t="s">
        <v>118</v>
      </c>
      <c r="E52" s="574" t="s">
        <v>21</v>
      </c>
      <c r="F52" s="79">
        <v>41</v>
      </c>
      <c r="G52" s="89">
        <v>14</v>
      </c>
      <c r="H52" s="90">
        <v>15</v>
      </c>
      <c r="I52" s="111">
        <v>12</v>
      </c>
      <c r="J52" s="112">
        <v>3</v>
      </c>
      <c r="K52" s="90">
        <v>3</v>
      </c>
      <c r="L52" s="160">
        <v>2</v>
      </c>
      <c r="M52" s="90">
        <v>3</v>
      </c>
      <c r="N52" s="91">
        <v>3</v>
      </c>
      <c r="O52" s="89">
        <v>3</v>
      </c>
      <c r="P52" s="90">
        <v>3</v>
      </c>
      <c r="Q52" s="90">
        <v>3</v>
      </c>
      <c r="R52" s="90">
        <v>3</v>
      </c>
      <c r="S52" s="111">
        <v>3</v>
      </c>
      <c r="T52" s="170">
        <v>2</v>
      </c>
      <c r="U52" s="90">
        <v>3</v>
      </c>
      <c r="V52" s="160">
        <v>2</v>
      </c>
      <c r="W52" s="90">
        <v>3</v>
      </c>
      <c r="X52" s="162">
        <v>2</v>
      </c>
    </row>
    <row r="53" spans="1:26">
      <c r="A53" s="821"/>
      <c r="B53" s="355">
        <v>44665</v>
      </c>
      <c r="C53" s="74" t="s">
        <v>275</v>
      </c>
      <c r="D53" s="574" t="s">
        <v>80</v>
      </c>
      <c r="E53" s="574" t="s">
        <v>17</v>
      </c>
      <c r="F53" s="79">
        <v>42</v>
      </c>
      <c r="G53" s="89">
        <v>15</v>
      </c>
      <c r="H53" s="90">
        <v>13</v>
      </c>
      <c r="I53" s="111">
        <v>14</v>
      </c>
      <c r="J53" s="112">
        <v>3</v>
      </c>
      <c r="K53" s="90">
        <v>3</v>
      </c>
      <c r="L53" s="160">
        <v>2.5</v>
      </c>
      <c r="M53" s="90">
        <v>3.5</v>
      </c>
      <c r="N53" s="91">
        <v>3</v>
      </c>
      <c r="O53" s="89">
        <v>3</v>
      </c>
      <c r="P53" s="90">
        <v>3</v>
      </c>
      <c r="Q53" s="160">
        <v>2</v>
      </c>
      <c r="R53" s="160">
        <v>2</v>
      </c>
      <c r="S53" s="111">
        <v>3</v>
      </c>
      <c r="T53" s="112">
        <v>3</v>
      </c>
      <c r="U53" s="90">
        <v>3</v>
      </c>
      <c r="V53" s="160">
        <v>2</v>
      </c>
      <c r="W53" s="90">
        <v>3</v>
      </c>
      <c r="X53" s="111">
        <v>3</v>
      </c>
    </row>
    <row r="54" spans="1:26">
      <c r="A54" s="821"/>
      <c r="B54" s="355">
        <v>44665</v>
      </c>
      <c r="C54" s="74" t="s">
        <v>276</v>
      </c>
      <c r="D54" s="574" t="s">
        <v>118</v>
      </c>
      <c r="E54" s="574" t="s">
        <v>17</v>
      </c>
      <c r="F54" s="79">
        <v>47</v>
      </c>
      <c r="G54" s="89">
        <v>15</v>
      </c>
      <c r="H54" s="90">
        <v>14</v>
      </c>
      <c r="I54" s="111">
        <v>18</v>
      </c>
      <c r="J54" s="112">
        <v>3</v>
      </c>
      <c r="K54" s="90">
        <v>3</v>
      </c>
      <c r="L54" s="90">
        <v>3</v>
      </c>
      <c r="M54" s="90">
        <v>3</v>
      </c>
      <c r="N54" s="91">
        <v>3</v>
      </c>
      <c r="O54" s="89">
        <v>3</v>
      </c>
      <c r="P54" s="90">
        <v>3</v>
      </c>
      <c r="Q54" s="160">
        <v>2</v>
      </c>
      <c r="R54" s="90">
        <v>3</v>
      </c>
      <c r="S54" s="111">
        <v>3</v>
      </c>
      <c r="T54" s="112">
        <v>4</v>
      </c>
      <c r="U54" s="90">
        <v>3</v>
      </c>
      <c r="V54" s="90">
        <v>4</v>
      </c>
      <c r="W54" s="90">
        <v>4</v>
      </c>
      <c r="X54" s="111">
        <v>3</v>
      </c>
    </row>
    <row r="55" spans="1:26">
      <c r="A55" s="821"/>
      <c r="B55" s="355">
        <v>44665</v>
      </c>
      <c r="C55" s="74" t="s">
        <v>277</v>
      </c>
      <c r="D55" s="574" t="s">
        <v>118</v>
      </c>
      <c r="E55" s="574" t="s">
        <v>17</v>
      </c>
      <c r="F55" s="79">
        <v>37</v>
      </c>
      <c r="G55" s="89">
        <v>12</v>
      </c>
      <c r="H55" s="90">
        <v>14</v>
      </c>
      <c r="I55" s="111">
        <v>11</v>
      </c>
      <c r="J55" s="112">
        <v>3</v>
      </c>
      <c r="K55" s="149">
        <v>1</v>
      </c>
      <c r="L55" s="90">
        <v>3</v>
      </c>
      <c r="M55" s="90">
        <v>3</v>
      </c>
      <c r="N55" s="361">
        <v>2</v>
      </c>
      <c r="O55" s="89">
        <v>3</v>
      </c>
      <c r="P55" s="90">
        <v>3</v>
      </c>
      <c r="Q55" s="90">
        <v>3</v>
      </c>
      <c r="R55" s="90">
        <v>3</v>
      </c>
      <c r="S55" s="162">
        <v>2</v>
      </c>
      <c r="T55" s="112">
        <v>3</v>
      </c>
      <c r="U55" s="90">
        <v>3</v>
      </c>
      <c r="V55" s="160">
        <v>2</v>
      </c>
      <c r="W55" s="149">
        <v>1</v>
      </c>
      <c r="X55" s="162">
        <v>2</v>
      </c>
    </row>
    <row r="56" spans="1:26">
      <c r="A56" s="821"/>
      <c r="B56" s="355">
        <v>44665</v>
      </c>
      <c r="C56" s="74" t="s">
        <v>278</v>
      </c>
      <c r="D56" s="574" t="s">
        <v>118</v>
      </c>
      <c r="E56" s="574" t="s">
        <v>17</v>
      </c>
      <c r="F56" s="79">
        <v>44</v>
      </c>
      <c r="G56" s="89">
        <v>14</v>
      </c>
      <c r="H56" s="90">
        <v>15</v>
      </c>
      <c r="I56" s="111">
        <v>15</v>
      </c>
      <c r="J56" s="112">
        <v>3</v>
      </c>
      <c r="K56" s="90">
        <v>3</v>
      </c>
      <c r="L56" s="90">
        <v>3</v>
      </c>
      <c r="M56" s="160">
        <v>2</v>
      </c>
      <c r="N56" s="91">
        <v>3</v>
      </c>
      <c r="O56" s="89">
        <v>3</v>
      </c>
      <c r="P56" s="90">
        <v>4</v>
      </c>
      <c r="Q56" s="90">
        <v>3</v>
      </c>
      <c r="R56" s="90">
        <v>3</v>
      </c>
      <c r="S56" s="162">
        <v>2</v>
      </c>
      <c r="T56" s="112">
        <v>3</v>
      </c>
      <c r="U56" s="90">
        <v>4</v>
      </c>
      <c r="V56" s="160">
        <v>2</v>
      </c>
      <c r="W56" s="90">
        <v>3</v>
      </c>
      <c r="X56" s="111">
        <v>3</v>
      </c>
      <c r="Z56" s="443"/>
    </row>
    <row r="57" spans="1:26">
      <c r="A57" s="821"/>
      <c r="B57" s="355">
        <v>44665</v>
      </c>
      <c r="C57" s="74" t="s">
        <v>279</v>
      </c>
      <c r="D57" s="574" t="s">
        <v>80</v>
      </c>
      <c r="E57" s="574" t="s">
        <v>17</v>
      </c>
      <c r="F57" s="456">
        <v>29</v>
      </c>
      <c r="G57" s="89">
        <v>10</v>
      </c>
      <c r="H57" s="90">
        <v>12</v>
      </c>
      <c r="I57" s="111">
        <v>7</v>
      </c>
      <c r="J57" s="112">
        <v>3</v>
      </c>
      <c r="K57" s="160">
        <v>2</v>
      </c>
      <c r="L57" s="149">
        <v>1</v>
      </c>
      <c r="M57" s="160">
        <v>2</v>
      </c>
      <c r="N57" s="361">
        <v>2</v>
      </c>
      <c r="O57" s="89">
        <v>3</v>
      </c>
      <c r="P57" s="90">
        <v>2</v>
      </c>
      <c r="Q57" s="160">
        <v>2</v>
      </c>
      <c r="R57" s="90">
        <v>3</v>
      </c>
      <c r="S57" s="162">
        <v>2</v>
      </c>
      <c r="T57" s="170">
        <v>2</v>
      </c>
      <c r="U57" s="149">
        <v>1</v>
      </c>
      <c r="V57" s="149">
        <v>1</v>
      </c>
      <c r="W57" s="149">
        <v>1</v>
      </c>
      <c r="X57" s="162">
        <v>2</v>
      </c>
    </row>
    <row r="58" spans="1:26">
      <c r="A58" s="821"/>
      <c r="B58" s="355">
        <v>44665</v>
      </c>
      <c r="C58" s="74" t="s">
        <v>280</v>
      </c>
      <c r="D58" s="574" t="s">
        <v>80</v>
      </c>
      <c r="E58" s="574" t="s">
        <v>17</v>
      </c>
      <c r="F58" s="79">
        <v>42</v>
      </c>
      <c r="G58" s="89">
        <v>15</v>
      </c>
      <c r="H58" s="90">
        <v>14</v>
      </c>
      <c r="I58" s="111">
        <v>13</v>
      </c>
      <c r="J58" s="112">
        <v>3</v>
      </c>
      <c r="K58" s="90">
        <v>3</v>
      </c>
      <c r="L58" s="90">
        <v>3.5</v>
      </c>
      <c r="M58" s="90">
        <v>3</v>
      </c>
      <c r="N58" s="361">
        <v>2.5</v>
      </c>
      <c r="O58" s="89">
        <v>3</v>
      </c>
      <c r="P58" s="90">
        <v>3</v>
      </c>
      <c r="Q58" s="160">
        <v>2</v>
      </c>
      <c r="R58" s="90">
        <v>3</v>
      </c>
      <c r="S58" s="111">
        <v>3</v>
      </c>
      <c r="T58" s="112">
        <v>3</v>
      </c>
      <c r="U58" s="160">
        <v>2</v>
      </c>
      <c r="V58" s="160">
        <v>2.5</v>
      </c>
      <c r="W58" s="160">
        <v>2.5</v>
      </c>
      <c r="X58" s="111">
        <v>3</v>
      </c>
    </row>
    <row r="59" spans="1:26">
      <c r="A59" s="821"/>
      <c r="B59" s="355">
        <v>44665</v>
      </c>
      <c r="C59" s="74" t="s">
        <v>281</v>
      </c>
      <c r="D59" s="574" t="s">
        <v>118</v>
      </c>
      <c r="E59" s="574" t="s">
        <v>251</v>
      </c>
      <c r="F59" s="79">
        <v>38</v>
      </c>
      <c r="G59" s="89">
        <v>16</v>
      </c>
      <c r="H59" s="90">
        <v>13</v>
      </c>
      <c r="I59" s="111">
        <v>9</v>
      </c>
      <c r="J59" s="112">
        <v>3</v>
      </c>
      <c r="K59" s="90">
        <v>4</v>
      </c>
      <c r="L59" s="90">
        <v>3</v>
      </c>
      <c r="M59" s="90">
        <v>3</v>
      </c>
      <c r="N59" s="91">
        <v>3</v>
      </c>
      <c r="O59" s="89">
        <v>3</v>
      </c>
      <c r="P59" s="90">
        <v>3</v>
      </c>
      <c r="Q59" s="160">
        <v>2</v>
      </c>
      <c r="R59" s="90">
        <v>3</v>
      </c>
      <c r="S59" s="162">
        <v>2</v>
      </c>
      <c r="T59" s="112">
        <v>3</v>
      </c>
      <c r="U59" s="160">
        <v>2</v>
      </c>
      <c r="V59" s="149">
        <v>1</v>
      </c>
      <c r="W59" s="149">
        <v>1</v>
      </c>
      <c r="X59" s="162">
        <v>2</v>
      </c>
    </row>
    <row r="60" spans="1:26">
      <c r="A60" s="821"/>
      <c r="B60" s="355">
        <v>44665</v>
      </c>
      <c r="C60" s="74" t="s">
        <v>282</v>
      </c>
      <c r="D60" s="574" t="s">
        <v>80</v>
      </c>
      <c r="E60" s="574" t="s">
        <v>17</v>
      </c>
      <c r="F60" s="79">
        <v>46</v>
      </c>
      <c r="G60" s="89">
        <v>16</v>
      </c>
      <c r="H60" s="90">
        <v>15</v>
      </c>
      <c r="I60" s="111">
        <v>15</v>
      </c>
      <c r="J60" s="112">
        <v>3</v>
      </c>
      <c r="K60" s="90">
        <v>4</v>
      </c>
      <c r="L60" s="90">
        <v>3</v>
      </c>
      <c r="M60" s="90">
        <v>3</v>
      </c>
      <c r="N60" s="91">
        <v>3</v>
      </c>
      <c r="O60" s="89">
        <v>3</v>
      </c>
      <c r="P60" s="90">
        <v>3</v>
      </c>
      <c r="Q60" s="90">
        <v>3</v>
      </c>
      <c r="R60" s="90">
        <v>3</v>
      </c>
      <c r="S60" s="111">
        <v>3</v>
      </c>
      <c r="T60" s="130">
        <v>4</v>
      </c>
      <c r="U60" s="128">
        <v>3</v>
      </c>
      <c r="V60" s="128">
        <v>3</v>
      </c>
      <c r="W60" s="128">
        <v>3</v>
      </c>
      <c r="X60" s="176">
        <v>2</v>
      </c>
    </row>
    <row r="61" spans="1:26">
      <c r="A61" s="821"/>
      <c r="B61" s="453">
        <v>44665</v>
      </c>
      <c r="C61" s="74" t="s">
        <v>283</v>
      </c>
      <c r="D61" s="574" t="s">
        <v>118</v>
      </c>
      <c r="E61" s="574" t="s">
        <v>21</v>
      </c>
      <c r="F61" s="417" t="s">
        <v>92</v>
      </c>
      <c r="G61" s="89">
        <v>10</v>
      </c>
      <c r="H61" s="90">
        <v>14</v>
      </c>
      <c r="I61" s="418" t="s">
        <v>92</v>
      </c>
      <c r="J61" s="170">
        <v>2</v>
      </c>
      <c r="K61" s="160">
        <v>2</v>
      </c>
      <c r="L61" s="160">
        <v>2</v>
      </c>
      <c r="M61" s="160">
        <v>2</v>
      </c>
      <c r="N61" s="361">
        <v>2</v>
      </c>
      <c r="O61" s="89">
        <v>3</v>
      </c>
      <c r="P61" s="90">
        <v>3</v>
      </c>
      <c r="Q61" s="90">
        <v>3</v>
      </c>
      <c r="R61" s="90">
        <v>3</v>
      </c>
      <c r="S61" s="162">
        <v>2</v>
      </c>
      <c r="T61" s="429" t="s">
        <v>284</v>
      </c>
      <c r="U61" s="430" t="s">
        <v>284</v>
      </c>
      <c r="V61" s="430" t="s">
        <v>284</v>
      </c>
      <c r="W61" s="430" t="s">
        <v>284</v>
      </c>
      <c r="X61" s="408" t="s">
        <v>284</v>
      </c>
    </row>
    <row r="62" spans="1:26">
      <c r="A62" s="821"/>
      <c r="B62" s="454">
        <v>44707</v>
      </c>
      <c r="C62" s="431" t="s">
        <v>285</v>
      </c>
      <c r="D62" s="613"/>
      <c r="E62" s="613"/>
      <c r="F62" s="432">
        <v>37</v>
      </c>
      <c r="G62" s="433">
        <v>10</v>
      </c>
      <c r="H62" s="415">
        <v>14</v>
      </c>
      <c r="I62" s="416">
        <v>13</v>
      </c>
      <c r="J62" s="177">
        <v>2</v>
      </c>
      <c r="K62" s="175">
        <v>2</v>
      </c>
      <c r="L62" s="175">
        <v>2</v>
      </c>
      <c r="M62" s="175">
        <v>2</v>
      </c>
      <c r="N62" s="450">
        <v>2</v>
      </c>
      <c r="O62" s="433">
        <v>3</v>
      </c>
      <c r="P62" s="415">
        <v>3</v>
      </c>
      <c r="Q62" s="415">
        <v>3</v>
      </c>
      <c r="R62" s="415">
        <v>3</v>
      </c>
      <c r="S62" s="450">
        <v>2</v>
      </c>
      <c r="T62" s="449">
        <v>2</v>
      </c>
      <c r="U62" s="202">
        <v>3</v>
      </c>
      <c r="V62" s="202">
        <v>3</v>
      </c>
      <c r="W62" s="449">
        <v>2</v>
      </c>
      <c r="X62" s="202">
        <v>3</v>
      </c>
    </row>
    <row r="63" spans="1:26">
      <c r="A63" s="821"/>
      <c r="B63" s="355">
        <v>44665</v>
      </c>
      <c r="C63" s="77" t="s">
        <v>286</v>
      </c>
      <c r="D63" s="578" t="s">
        <v>118</v>
      </c>
      <c r="E63" s="578" t="s">
        <v>17</v>
      </c>
      <c r="F63" s="435">
        <v>43</v>
      </c>
      <c r="G63" s="350">
        <v>14</v>
      </c>
      <c r="H63" s="351">
        <v>13</v>
      </c>
      <c r="I63" s="352">
        <v>16</v>
      </c>
      <c r="J63" s="353">
        <v>3</v>
      </c>
      <c r="K63" s="351">
        <v>3</v>
      </c>
      <c r="L63" s="351">
        <v>3</v>
      </c>
      <c r="M63" s="351">
        <v>3</v>
      </c>
      <c r="N63" s="362">
        <v>2</v>
      </c>
      <c r="O63" s="350">
        <v>3</v>
      </c>
      <c r="P63" s="351">
        <v>3</v>
      </c>
      <c r="Q63" s="359">
        <v>2</v>
      </c>
      <c r="R63" s="351">
        <v>3</v>
      </c>
      <c r="S63" s="364">
        <v>2</v>
      </c>
      <c r="T63" s="436">
        <v>3</v>
      </c>
      <c r="U63" s="437">
        <v>4</v>
      </c>
      <c r="V63" s="437">
        <v>3</v>
      </c>
      <c r="W63" s="437">
        <v>3</v>
      </c>
      <c r="X63" s="438">
        <v>3</v>
      </c>
    </row>
    <row r="65" spans="3:24" ht="18.95">
      <c r="F65" s="745" t="s">
        <v>287</v>
      </c>
      <c r="G65" s="746"/>
      <c r="H65" s="759"/>
      <c r="I65" s="791" t="s">
        <v>160</v>
      </c>
      <c r="J65" s="793" t="s">
        <v>59</v>
      </c>
      <c r="K65" s="793"/>
      <c r="L65" s="793"/>
      <c r="M65" s="793"/>
      <c r="N65" s="794"/>
      <c r="O65" s="766" t="s">
        <v>60</v>
      </c>
      <c r="P65" s="767"/>
      <c r="Q65" s="767"/>
      <c r="R65" s="767"/>
      <c r="S65" s="768"/>
      <c r="T65" s="777" t="s">
        <v>61</v>
      </c>
      <c r="U65" s="778"/>
      <c r="V65" s="778"/>
      <c r="W65" s="778"/>
      <c r="X65" s="779"/>
    </row>
    <row r="66" spans="3:24">
      <c r="F66" s="747"/>
      <c r="G66" s="748"/>
      <c r="H66" s="760"/>
      <c r="I66" s="792"/>
      <c r="J66" s="10">
        <v>1</v>
      </c>
      <c r="K66" s="11">
        <v>2</v>
      </c>
      <c r="L66" s="11">
        <v>3</v>
      </c>
      <c r="M66" s="11">
        <v>4</v>
      </c>
      <c r="N66" s="188">
        <v>5</v>
      </c>
      <c r="O66" s="10">
        <v>6</v>
      </c>
      <c r="P66" s="11">
        <v>7</v>
      </c>
      <c r="Q66" s="11">
        <v>8</v>
      </c>
      <c r="R66" s="11">
        <v>9</v>
      </c>
      <c r="S66" s="12">
        <v>10</v>
      </c>
      <c r="T66" s="189">
        <v>11</v>
      </c>
      <c r="U66" s="11">
        <v>12</v>
      </c>
      <c r="V66" s="11">
        <v>13</v>
      </c>
      <c r="W66" s="11">
        <v>14</v>
      </c>
      <c r="X66" s="12">
        <v>15</v>
      </c>
    </row>
    <row r="67" spans="3:24">
      <c r="F67" s="747"/>
      <c r="G67" s="748"/>
      <c r="H67" s="760"/>
      <c r="I67" s="385" t="s">
        <v>161</v>
      </c>
      <c r="J67" s="223"/>
      <c r="K67" s="24">
        <v>2</v>
      </c>
      <c r="L67" s="24">
        <v>1</v>
      </c>
      <c r="M67" s="197"/>
      <c r="N67" s="289">
        <v>1</v>
      </c>
      <c r="O67" s="223"/>
      <c r="P67" s="197"/>
      <c r="Q67" s="197"/>
      <c r="R67" s="197"/>
      <c r="S67" s="25">
        <v>2</v>
      </c>
      <c r="T67" s="228">
        <v>1</v>
      </c>
      <c r="U67" s="24">
        <v>2</v>
      </c>
      <c r="V67" s="24">
        <v>4</v>
      </c>
      <c r="W67" s="24">
        <v>3</v>
      </c>
      <c r="X67" s="224"/>
    </row>
    <row r="68" spans="3:24">
      <c r="F68" s="747"/>
      <c r="G68" s="748"/>
      <c r="H68" s="760"/>
      <c r="I68" s="388" t="s">
        <v>162</v>
      </c>
      <c r="J68" s="201">
        <v>10</v>
      </c>
      <c r="K68" s="202">
        <v>16</v>
      </c>
      <c r="L68" s="202">
        <v>12</v>
      </c>
      <c r="M68" s="202">
        <v>18</v>
      </c>
      <c r="N68" s="203">
        <v>16</v>
      </c>
      <c r="O68" s="33">
        <v>1</v>
      </c>
      <c r="P68" s="31">
        <v>10</v>
      </c>
      <c r="Q68" s="202">
        <v>17</v>
      </c>
      <c r="R68" s="202">
        <v>8</v>
      </c>
      <c r="S68" s="34">
        <v>23</v>
      </c>
      <c r="T68" s="30">
        <v>7</v>
      </c>
      <c r="U68" s="31">
        <v>7</v>
      </c>
      <c r="V68" s="31">
        <v>19</v>
      </c>
      <c r="W68" s="31">
        <v>11</v>
      </c>
      <c r="X68" s="34">
        <v>19</v>
      </c>
    </row>
    <row r="69" spans="3:24">
      <c r="F69" s="747"/>
      <c r="G69" s="748"/>
      <c r="H69" s="760"/>
      <c r="I69" s="29" t="s">
        <v>163</v>
      </c>
      <c r="J69" s="33">
        <v>35</v>
      </c>
      <c r="K69" s="31">
        <v>20</v>
      </c>
      <c r="L69" s="31">
        <v>26</v>
      </c>
      <c r="M69" s="31">
        <v>27</v>
      </c>
      <c r="N69" s="32">
        <v>26</v>
      </c>
      <c r="O69" s="33">
        <v>43</v>
      </c>
      <c r="P69" s="31">
        <v>33</v>
      </c>
      <c r="Q69" s="202">
        <v>27</v>
      </c>
      <c r="R69" s="202">
        <v>37</v>
      </c>
      <c r="S69" s="34">
        <v>20</v>
      </c>
      <c r="T69" s="30">
        <v>28</v>
      </c>
      <c r="U69" s="31">
        <v>20</v>
      </c>
      <c r="V69" s="31">
        <v>13</v>
      </c>
      <c r="W69" s="31">
        <v>24</v>
      </c>
      <c r="X69" s="34">
        <v>18</v>
      </c>
    </row>
    <row r="70" spans="3:24">
      <c r="F70" s="747"/>
      <c r="G70" s="748"/>
      <c r="H70" s="760"/>
      <c r="I70" s="29" t="s">
        <v>164</v>
      </c>
      <c r="J70" s="204"/>
      <c r="K70" s="202">
        <v>7</v>
      </c>
      <c r="L70" s="31">
        <v>6</v>
      </c>
      <c r="M70" s="208"/>
      <c r="N70" s="32">
        <v>2</v>
      </c>
      <c r="O70" s="33">
        <v>1</v>
      </c>
      <c r="P70" s="31">
        <v>2</v>
      </c>
      <c r="Q70" s="202">
        <v>1</v>
      </c>
      <c r="R70" s="202"/>
      <c r="S70" s="210"/>
      <c r="T70" s="205">
        <v>4</v>
      </c>
      <c r="U70" s="202">
        <v>11</v>
      </c>
      <c r="V70" s="202">
        <v>4</v>
      </c>
      <c r="W70" s="31">
        <v>1</v>
      </c>
      <c r="X70" s="209">
        <v>3</v>
      </c>
    </row>
    <row r="71" spans="3:24">
      <c r="F71" s="747"/>
      <c r="G71" s="748"/>
      <c r="H71" s="760"/>
      <c r="I71" s="29" t="s">
        <v>165</v>
      </c>
      <c r="J71" s="204"/>
      <c r="K71" s="208"/>
      <c r="L71" s="208"/>
      <c r="M71" s="208"/>
      <c r="N71" s="207"/>
      <c r="O71" s="204"/>
      <c r="P71" s="208"/>
      <c r="Q71" s="208"/>
      <c r="R71" s="208"/>
      <c r="S71" s="210"/>
      <c r="T71" s="211"/>
      <c r="U71" s="208"/>
      <c r="V71" s="208"/>
      <c r="W71" s="208"/>
      <c r="X71" s="210"/>
    </row>
    <row r="72" spans="3:24">
      <c r="F72" s="747"/>
      <c r="G72" s="748"/>
      <c r="H72" s="760"/>
      <c r="I72" s="389" t="s">
        <v>166</v>
      </c>
      <c r="J72" s="204"/>
      <c r="K72" s="208"/>
      <c r="L72" s="208"/>
      <c r="M72" s="208"/>
      <c r="N72" s="207"/>
      <c r="O72" s="204"/>
      <c r="P72" s="208"/>
      <c r="Q72" s="208"/>
      <c r="R72" s="208"/>
      <c r="S72" s="210"/>
      <c r="T72" s="211"/>
      <c r="U72" s="208"/>
      <c r="V72" s="208"/>
      <c r="W72" s="208"/>
      <c r="X72" s="210"/>
    </row>
    <row r="73" spans="3:24">
      <c r="F73" s="747"/>
      <c r="G73" s="748"/>
      <c r="H73" s="760"/>
      <c r="I73" s="389" t="s">
        <v>167</v>
      </c>
      <c r="J73" s="204"/>
      <c r="K73" s="208"/>
      <c r="L73" s="208"/>
      <c r="M73" s="208"/>
      <c r="N73" s="207"/>
      <c r="O73" s="204"/>
      <c r="P73" s="208"/>
      <c r="Q73" s="208"/>
      <c r="R73" s="208"/>
      <c r="S73" s="210"/>
      <c r="T73" s="211"/>
      <c r="U73" s="208"/>
      <c r="V73" s="208"/>
      <c r="W73" s="202">
        <v>1</v>
      </c>
      <c r="X73" s="210"/>
    </row>
    <row r="74" spans="3:24">
      <c r="F74" s="747"/>
      <c r="G74" s="748"/>
      <c r="H74" s="760"/>
      <c r="I74" s="389" t="s">
        <v>168</v>
      </c>
      <c r="J74" s="204"/>
      <c r="K74" s="208"/>
      <c r="L74" s="208"/>
      <c r="M74" s="208"/>
      <c r="N74" s="207"/>
      <c r="O74" s="204"/>
      <c r="P74" s="208"/>
      <c r="Q74" s="208"/>
      <c r="R74" s="208"/>
      <c r="S74" s="210"/>
      <c r="T74" s="211"/>
      <c r="U74" s="208"/>
      <c r="V74" s="208"/>
      <c r="W74" s="208"/>
      <c r="X74" s="210"/>
    </row>
    <row r="75" spans="3:24">
      <c r="F75" s="749"/>
      <c r="G75" s="750"/>
      <c r="H75" s="761"/>
      <c r="I75" s="390" t="s">
        <v>169</v>
      </c>
      <c r="J75" s="214"/>
      <c r="K75" s="215"/>
      <c r="L75" s="215"/>
      <c r="M75" s="215"/>
      <c r="N75" s="216"/>
      <c r="O75" s="214"/>
      <c r="P75" s="215"/>
      <c r="Q75" s="215"/>
      <c r="R75" s="215"/>
      <c r="S75" s="225"/>
      <c r="T75" s="39">
        <v>5</v>
      </c>
      <c r="U75" s="40">
        <v>5</v>
      </c>
      <c r="V75" s="40">
        <v>5</v>
      </c>
      <c r="W75" s="40">
        <v>5</v>
      </c>
      <c r="X75" s="43">
        <v>5</v>
      </c>
    </row>
    <row r="77" spans="3:24" ht="45.75" customHeight="1">
      <c r="C77" s="698" t="s">
        <v>288</v>
      </c>
      <c r="D77" s="622" t="s">
        <v>12</v>
      </c>
      <c r="E77" s="619" t="s">
        <v>13</v>
      </c>
      <c r="F77" s="621" t="s">
        <v>14</v>
      </c>
      <c r="G77" s="621" t="s">
        <v>15</v>
      </c>
      <c r="H77" s="620" t="s">
        <v>16</v>
      </c>
    </row>
    <row r="78" spans="3:24">
      <c r="C78" s="699"/>
      <c r="D78" s="618" t="s">
        <v>17</v>
      </c>
      <c r="E78" s="21" t="s">
        <v>289</v>
      </c>
      <c r="F78" s="636">
        <f>AVERAGE(F18,F22,F23,F24,F25,F28,F30,F31,F33,F36,F37,F38,F40,F41,F43,F44,F46,F48,F49,F50,F53,F54,F55,F56,F57,F58,F60,F63)</f>
        <v>41.928571428571431</v>
      </c>
      <c r="G78" s="21" t="s">
        <v>290</v>
      </c>
      <c r="H78" s="199" t="s">
        <v>53</v>
      </c>
    </row>
    <row r="79" spans="3:24" ht="16.5" customHeight="1">
      <c r="C79" s="699"/>
      <c r="D79" s="580" t="s">
        <v>21</v>
      </c>
      <c r="E79" s="31" t="s">
        <v>291</v>
      </c>
      <c r="F79" s="634">
        <f>AVERAGE(F17,F19,F27,F34,F35,F42,F45,F47,F52,F62)</f>
        <v>39.700000000000003</v>
      </c>
      <c r="G79" s="31" t="s">
        <v>292</v>
      </c>
      <c r="H79" s="34" t="s">
        <v>24</v>
      </c>
    </row>
    <row r="80" spans="3:24">
      <c r="C80" s="699"/>
      <c r="D80" s="624" t="s">
        <v>25</v>
      </c>
      <c r="E80" s="372" t="s">
        <v>293</v>
      </c>
      <c r="F80" s="635">
        <f>AVERAGE(F29,F59)</f>
        <v>43</v>
      </c>
      <c r="G80" s="372" t="s">
        <v>24</v>
      </c>
      <c r="H80" s="643"/>
    </row>
    <row r="81" spans="3:8" ht="18.75" customHeight="1">
      <c r="C81" s="772"/>
      <c r="D81" s="640" t="s">
        <v>28</v>
      </c>
      <c r="E81" s="372">
        <v>0</v>
      </c>
      <c r="F81" s="648"/>
      <c r="G81" s="644"/>
      <c r="H81" s="643"/>
    </row>
    <row r="82" spans="3:8" ht="15" customHeight="1">
      <c r="C82" s="772"/>
      <c r="D82" s="626" t="s">
        <v>31</v>
      </c>
      <c r="E82" s="40">
        <v>0</v>
      </c>
      <c r="F82" s="645"/>
      <c r="G82" s="215"/>
      <c r="H82" s="225"/>
    </row>
    <row r="83" spans="3:8" ht="17.25" customHeight="1">
      <c r="C83" s="699"/>
      <c r="D83" s="618" t="s">
        <v>33</v>
      </c>
      <c r="E83" s="21" t="s">
        <v>294</v>
      </c>
      <c r="F83" s="636">
        <f>AVERAGE(F17,F18,F23,F24,F27,F30,F31,F36,F41,F42,F47,F48,F49,F52,F54,F55,F56,F59,F63)</f>
        <v>41.10526315789474</v>
      </c>
      <c r="G83" s="21" t="s">
        <v>295</v>
      </c>
      <c r="H83" s="199" t="s">
        <v>24</v>
      </c>
    </row>
    <row r="84" spans="3:8" ht="15" customHeight="1">
      <c r="C84" s="700"/>
      <c r="D84" s="623" t="s">
        <v>37</v>
      </c>
      <c r="E84" s="40" t="s">
        <v>294</v>
      </c>
      <c r="F84" s="632">
        <f>AVERAGE(F60,F58,F57,F53,F50,F46,F45,F44,F43,F40,F38,F37,F35,F34,F33,F29,F28,F25,F22,F19)</f>
        <v>41.95</v>
      </c>
      <c r="G84" s="40" t="s">
        <v>296</v>
      </c>
      <c r="H84" s="43" t="s">
        <v>53</v>
      </c>
    </row>
    <row r="85" spans="3:8" ht="15" customHeight="1"/>
    <row r="97" spans="1:24" ht="33.75" customHeight="1"/>
    <row r="98" spans="1:24" ht="45.75" customHeight="1"/>
    <row r="99" spans="1:24" ht="15" customHeight="1">
      <c r="A99" s="859" t="s">
        <v>297</v>
      </c>
      <c r="B99" s="860"/>
      <c r="C99" s="860"/>
      <c r="D99" s="860"/>
      <c r="E99" s="860"/>
      <c r="F99" s="860"/>
      <c r="G99" s="860"/>
      <c r="H99" s="860"/>
      <c r="I99" s="860"/>
      <c r="J99" s="860"/>
      <c r="K99" s="860"/>
      <c r="L99" s="860"/>
      <c r="M99" s="860"/>
      <c r="N99" s="861"/>
      <c r="O99" s="679"/>
      <c r="P99" s="679"/>
      <c r="Q99" s="679"/>
      <c r="R99" s="679"/>
      <c r="S99" s="679"/>
      <c r="T99" s="679"/>
      <c r="U99" s="679"/>
      <c r="V99" s="679"/>
      <c r="W99" s="679"/>
      <c r="X99" s="679"/>
    </row>
    <row r="100" spans="1:24" ht="18" customHeight="1">
      <c r="A100" s="862"/>
      <c r="B100" s="863"/>
      <c r="C100" s="863"/>
      <c r="D100" s="863"/>
      <c r="E100" s="863"/>
      <c r="F100" s="863"/>
      <c r="G100" s="863"/>
      <c r="H100" s="863"/>
      <c r="I100" s="863"/>
      <c r="J100" s="863"/>
      <c r="K100" s="863"/>
      <c r="L100" s="863"/>
      <c r="M100" s="863"/>
      <c r="N100" s="864"/>
      <c r="O100" s="679"/>
      <c r="P100" s="679"/>
      <c r="Q100" s="679"/>
      <c r="R100" s="679"/>
      <c r="S100" s="679"/>
      <c r="T100" s="679"/>
      <c r="U100" s="679"/>
      <c r="V100" s="679"/>
      <c r="W100" s="679"/>
      <c r="X100" s="679"/>
    </row>
    <row r="102" spans="1:24" ht="18.75" customHeight="1">
      <c r="C102" s="698" t="s">
        <v>298</v>
      </c>
      <c r="D102" s="622" t="s">
        <v>12</v>
      </c>
      <c r="E102" s="619" t="s">
        <v>13</v>
      </c>
      <c r="F102" s="621" t="s">
        <v>14</v>
      </c>
      <c r="G102" s="621" t="s">
        <v>15</v>
      </c>
      <c r="H102" s="620" t="s">
        <v>16</v>
      </c>
    </row>
    <row r="103" spans="1:24" ht="15" customHeight="1">
      <c r="C103" s="699"/>
      <c r="D103" s="618" t="s">
        <v>17</v>
      </c>
      <c r="E103" s="21" t="s">
        <v>299</v>
      </c>
      <c r="F103" s="636">
        <f>AVERAGE('K-12 Theatre'!F24,'K-12 Theatre'!F22,'K-12 Theatre'!F20,'K-12 Theatre'!F18,'K-12 Theatre'!F17,'K-12 Dance'!F19,'K-12 Dance'!F18,F63,F60,F58,F57,F56,F55,F54,F53,F50,F49,F48,F46,F44,F43,F41,F40,F38,F37,F36,F33,F31,F30,F28,F25,F24,F23,F22,F18)</f>
        <v>41.971428571428568</v>
      </c>
      <c r="G103" s="21" t="s">
        <v>300</v>
      </c>
      <c r="H103" s="199" t="s">
        <v>223</v>
      </c>
    </row>
    <row r="104" spans="1:24">
      <c r="C104" s="699"/>
      <c r="D104" s="580" t="s">
        <v>21</v>
      </c>
      <c r="E104" s="31" t="s">
        <v>301</v>
      </c>
      <c r="F104" s="634">
        <f>AVERAGE(F62,F52,F47,F45,F42,F35,F34,F27,F19,F17)</f>
        <v>39.700000000000003</v>
      </c>
      <c r="G104" s="31" t="s">
        <v>292</v>
      </c>
      <c r="H104" s="34" t="s">
        <v>24</v>
      </c>
    </row>
    <row r="105" spans="1:24">
      <c r="C105" s="699"/>
      <c r="D105" s="624" t="s">
        <v>25</v>
      </c>
      <c r="E105" s="372" t="s">
        <v>302</v>
      </c>
      <c r="F105" s="635">
        <f>AVERAGE(F59,F29)</f>
        <v>43</v>
      </c>
      <c r="G105" s="372" t="s">
        <v>24</v>
      </c>
      <c r="H105" s="643"/>
    </row>
    <row r="106" spans="1:24">
      <c r="C106" s="772"/>
      <c r="D106" s="640" t="s">
        <v>28</v>
      </c>
      <c r="E106" s="372" t="s">
        <v>50</v>
      </c>
      <c r="F106" s="635">
        <v>48</v>
      </c>
      <c r="G106" s="372" t="s">
        <v>30</v>
      </c>
      <c r="H106" s="643"/>
    </row>
    <row r="107" spans="1:24" ht="15" customHeight="1">
      <c r="C107" s="772"/>
      <c r="D107" s="626" t="s">
        <v>31</v>
      </c>
      <c r="E107" s="40">
        <v>0</v>
      </c>
      <c r="F107" s="645"/>
      <c r="G107" s="215"/>
      <c r="H107" s="225"/>
    </row>
    <row r="108" spans="1:24">
      <c r="C108" s="699"/>
      <c r="D108" s="618" t="s">
        <v>33</v>
      </c>
      <c r="E108" s="21" t="s">
        <v>303</v>
      </c>
      <c r="F108" s="636">
        <f>AVERAGE(F63,F62,F59,F56,F55,F54,F52,F49,F48,F47,F42,F41,F36,F31,F30,F27,F24,F23,F18,F17)</f>
        <v>40.9</v>
      </c>
      <c r="G108" s="21" t="s">
        <v>295</v>
      </c>
      <c r="H108" s="199" t="s">
        <v>24</v>
      </c>
    </row>
    <row r="109" spans="1:24">
      <c r="C109" s="700"/>
      <c r="D109" s="623" t="s">
        <v>37</v>
      </c>
      <c r="E109" s="40" t="s">
        <v>304</v>
      </c>
      <c r="F109" s="632">
        <f>AVERAGE('K-12 Theatre'!F24,'K-12 Theatre'!F23,'K-12 Theatre'!F22,'K-12 Theatre'!F20,'K-12 Theatre'!F18,'K-12 Theatre'!F17,'K-12 Dance'!F19,'K-12 Dance'!F18,F60,F58,F57,F53,F50,F46,F45,F44,F43,F40,F38,F37,F35,F34,F33,F29,F28,F25,F22,F19)</f>
        <v>42.214285714285715</v>
      </c>
      <c r="G109" s="40" t="s">
        <v>305</v>
      </c>
      <c r="H109" s="43" t="s">
        <v>223</v>
      </c>
    </row>
  </sheetData>
  <mergeCells count="30">
    <mergeCell ref="A3:D9"/>
    <mergeCell ref="B11:N11"/>
    <mergeCell ref="A99:N100"/>
    <mergeCell ref="C77:C84"/>
    <mergeCell ref="F13:H13"/>
    <mergeCell ref="K13:M13"/>
    <mergeCell ref="P13:R13"/>
    <mergeCell ref="U13:W13"/>
    <mergeCell ref="C15:C16"/>
    <mergeCell ref="F15:F16"/>
    <mergeCell ref="G15:I15"/>
    <mergeCell ref="J15:N15"/>
    <mergeCell ref="D15:D16"/>
    <mergeCell ref="E15:E16"/>
    <mergeCell ref="C102:C109"/>
    <mergeCell ref="A1:Y1"/>
    <mergeCell ref="F3:F4"/>
    <mergeCell ref="G3:I3"/>
    <mergeCell ref="J3:N3"/>
    <mergeCell ref="O3:S3"/>
    <mergeCell ref="T3:X3"/>
    <mergeCell ref="O15:S15"/>
    <mergeCell ref="T15:X15"/>
    <mergeCell ref="A15:A63"/>
    <mergeCell ref="F65:H75"/>
    <mergeCell ref="I65:I66"/>
    <mergeCell ref="J65:N65"/>
    <mergeCell ref="O65:S65"/>
    <mergeCell ref="T65:X65"/>
    <mergeCell ref="B15:B1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C4445-73E0-4397-89A4-F937D356B312}">
  <dimension ref="A1:Y68"/>
  <sheetViews>
    <sheetView topLeftCell="A266" workbookViewId="0">
      <selection activeCell="C94" sqref="C94"/>
    </sheetView>
  </sheetViews>
  <sheetFormatPr defaultColWidth="8.85546875" defaultRowHeight="15"/>
  <cols>
    <col min="1" max="1" width="19.28515625" customWidth="1"/>
    <col min="2" max="2" width="10.7109375" bestFit="1" customWidth="1"/>
    <col min="3" max="3" width="18.28515625" customWidth="1"/>
    <col min="4" max="4" width="22" bestFit="1" customWidth="1"/>
    <col min="5" max="5" width="17.140625" bestFit="1" customWidth="1"/>
    <col min="6" max="7" width="10.42578125" customWidth="1"/>
    <col min="8" max="8" width="10.140625" customWidth="1"/>
  </cols>
  <sheetData>
    <row r="1" spans="1:25" ht="33">
      <c r="A1" s="740" t="s">
        <v>306</v>
      </c>
      <c r="B1" s="741"/>
      <c r="C1" s="741"/>
      <c r="D1" s="741"/>
      <c r="E1" s="741"/>
      <c r="F1" s="741"/>
      <c r="G1" s="741"/>
      <c r="H1" s="741"/>
      <c r="I1" s="741"/>
      <c r="J1" s="741"/>
      <c r="K1" s="741"/>
      <c r="L1" s="741"/>
      <c r="M1" s="741"/>
      <c r="N1" s="741"/>
      <c r="O1" s="741"/>
      <c r="P1" s="741"/>
      <c r="Q1" s="741"/>
      <c r="R1" s="741"/>
      <c r="S1" s="741"/>
      <c r="T1" s="741"/>
      <c r="U1" s="741"/>
      <c r="V1" s="741"/>
      <c r="W1" s="741"/>
      <c r="X1" s="741"/>
      <c r="Y1" s="742"/>
    </row>
    <row r="3" spans="1:25" ht="18.95">
      <c r="A3" s="837" t="s">
        <v>56</v>
      </c>
      <c r="B3" s="838"/>
      <c r="C3" s="838"/>
      <c r="D3" s="854"/>
      <c r="E3" s="591"/>
      <c r="F3" s="817" t="s">
        <v>57</v>
      </c>
      <c r="G3" s="785" t="s">
        <v>58</v>
      </c>
      <c r="H3" s="819"/>
      <c r="I3" s="787"/>
      <c r="J3" s="793" t="s">
        <v>59</v>
      </c>
      <c r="K3" s="793"/>
      <c r="L3" s="793"/>
      <c r="M3" s="793"/>
      <c r="N3" s="794"/>
      <c r="O3" s="766" t="s">
        <v>60</v>
      </c>
      <c r="P3" s="767"/>
      <c r="Q3" s="767"/>
      <c r="R3" s="767"/>
      <c r="S3" s="768"/>
      <c r="T3" s="777" t="s">
        <v>61</v>
      </c>
      <c r="U3" s="778"/>
      <c r="V3" s="778"/>
      <c r="W3" s="778"/>
      <c r="X3" s="779"/>
    </row>
    <row r="4" spans="1:25" ht="15.95">
      <c r="A4" s="839"/>
      <c r="B4" s="840"/>
      <c r="C4" s="840"/>
      <c r="D4" s="855"/>
      <c r="E4" s="592"/>
      <c r="F4" s="818"/>
      <c r="G4" s="234" t="s">
        <v>63</v>
      </c>
      <c r="H4" s="4" t="s">
        <v>64</v>
      </c>
      <c r="I4" s="235" t="s">
        <v>65</v>
      </c>
      <c r="J4" s="10">
        <v>1</v>
      </c>
      <c r="K4" s="11">
        <v>2</v>
      </c>
      <c r="L4" s="11">
        <v>3</v>
      </c>
      <c r="M4" s="11">
        <v>4</v>
      </c>
      <c r="N4" s="188">
        <v>5</v>
      </c>
      <c r="O4" s="10">
        <v>6</v>
      </c>
      <c r="P4" s="11">
        <v>7</v>
      </c>
      <c r="Q4" s="11">
        <v>8</v>
      </c>
      <c r="R4" s="11">
        <v>9</v>
      </c>
      <c r="S4" s="12">
        <v>10</v>
      </c>
      <c r="T4" s="189">
        <v>11</v>
      </c>
      <c r="U4" s="11">
        <v>12</v>
      </c>
      <c r="V4" s="11">
        <v>13</v>
      </c>
      <c r="W4" s="11">
        <v>14</v>
      </c>
      <c r="X4" s="12">
        <v>15</v>
      </c>
    </row>
    <row r="5" spans="1:25">
      <c r="A5" s="839"/>
      <c r="B5" s="840"/>
      <c r="C5" s="840"/>
      <c r="D5" s="855"/>
      <c r="E5" s="580" t="s">
        <v>231</v>
      </c>
      <c r="F5" s="671">
        <v>41.4</v>
      </c>
      <c r="G5" s="672">
        <v>13.7</v>
      </c>
      <c r="H5" s="672">
        <v>13.8</v>
      </c>
      <c r="I5" s="673">
        <v>13.6</v>
      </c>
      <c r="J5" s="311">
        <v>2.8</v>
      </c>
      <c r="K5" s="309">
        <v>2.7</v>
      </c>
      <c r="L5" s="309">
        <v>2.9</v>
      </c>
      <c r="M5" s="309">
        <v>2.6</v>
      </c>
      <c r="N5" s="310">
        <v>2.7</v>
      </c>
      <c r="O5" s="311">
        <v>3</v>
      </c>
      <c r="P5" s="309">
        <v>2.9</v>
      </c>
      <c r="Q5" s="309">
        <v>2.7</v>
      </c>
      <c r="R5" s="309">
        <v>2.8</v>
      </c>
      <c r="S5" s="310">
        <v>2.4</v>
      </c>
      <c r="T5" s="311">
        <v>2.9</v>
      </c>
      <c r="U5" s="309">
        <v>3</v>
      </c>
      <c r="V5" s="309">
        <v>2.5</v>
      </c>
      <c r="W5" s="309">
        <v>2.6</v>
      </c>
      <c r="X5" s="310">
        <v>2.6</v>
      </c>
    </row>
    <row r="6" spans="1:25">
      <c r="A6" s="839"/>
      <c r="B6" s="840"/>
      <c r="C6" s="840"/>
      <c r="D6" s="855"/>
      <c r="E6" s="674" t="s">
        <v>232</v>
      </c>
      <c r="F6" s="675">
        <v>40.5</v>
      </c>
      <c r="G6" s="675">
        <v>14</v>
      </c>
      <c r="H6" s="675">
        <v>15</v>
      </c>
      <c r="I6" s="675">
        <v>11.25</v>
      </c>
      <c r="J6" s="675">
        <v>3</v>
      </c>
      <c r="K6" s="675">
        <v>3</v>
      </c>
      <c r="L6" s="675">
        <v>3</v>
      </c>
      <c r="M6" s="675">
        <v>3</v>
      </c>
      <c r="N6" s="675">
        <v>2</v>
      </c>
      <c r="O6" s="675">
        <v>3</v>
      </c>
      <c r="P6" s="675">
        <v>3</v>
      </c>
      <c r="Q6" s="675">
        <v>3</v>
      </c>
      <c r="R6" s="675">
        <v>3.25</v>
      </c>
      <c r="S6" s="675">
        <v>2.75</v>
      </c>
      <c r="T6" s="675">
        <v>2</v>
      </c>
      <c r="U6" s="675">
        <v>2</v>
      </c>
      <c r="V6" s="675">
        <v>2.5</v>
      </c>
      <c r="W6" s="675">
        <v>3</v>
      </c>
      <c r="X6" s="675">
        <v>1.75</v>
      </c>
    </row>
    <row r="7" spans="1:25">
      <c r="A7" s="839"/>
      <c r="B7" s="840"/>
      <c r="C7" s="840"/>
      <c r="D7" s="855"/>
      <c r="E7" s="600" t="s">
        <v>233</v>
      </c>
      <c r="F7" s="32">
        <v>43.7</v>
      </c>
      <c r="G7" s="31">
        <v>14.4</v>
      </c>
      <c r="H7" s="31">
        <v>14.4</v>
      </c>
      <c r="I7" s="31">
        <v>15.3</v>
      </c>
      <c r="J7" s="31">
        <v>2.9</v>
      </c>
      <c r="K7" s="31">
        <v>2.9</v>
      </c>
      <c r="L7" s="31">
        <v>2.9</v>
      </c>
      <c r="M7" s="31">
        <v>2.9</v>
      </c>
      <c r="N7" s="31">
        <v>2.9</v>
      </c>
      <c r="O7" s="31">
        <v>3</v>
      </c>
      <c r="P7" s="31">
        <v>3</v>
      </c>
      <c r="Q7" s="31">
        <v>2.9</v>
      </c>
      <c r="R7" s="31">
        <v>2.9</v>
      </c>
      <c r="S7" s="31">
        <v>2.6</v>
      </c>
      <c r="T7" s="31">
        <v>2.8</v>
      </c>
      <c r="U7" s="31">
        <v>3.5</v>
      </c>
      <c r="V7" s="31">
        <v>2.7</v>
      </c>
      <c r="W7" s="31">
        <v>2.8</v>
      </c>
      <c r="X7" s="31">
        <v>3</v>
      </c>
    </row>
    <row r="8" spans="1:25">
      <c r="A8" s="839"/>
      <c r="B8" s="840"/>
      <c r="C8" s="840"/>
      <c r="D8" s="855"/>
      <c r="E8" s="334" t="s">
        <v>68</v>
      </c>
      <c r="F8" s="460">
        <v>41.7</v>
      </c>
      <c r="G8" s="460">
        <v>14</v>
      </c>
      <c r="H8" s="460">
        <v>13.9</v>
      </c>
      <c r="I8" s="461">
        <v>13.8</v>
      </c>
      <c r="J8" s="20">
        <v>2.9</v>
      </c>
      <c r="K8" s="21">
        <v>2.8</v>
      </c>
      <c r="L8" s="21">
        <v>2.9</v>
      </c>
      <c r="M8" s="21">
        <v>2.8</v>
      </c>
      <c r="N8" s="199">
        <v>2.6</v>
      </c>
      <c r="O8" s="20">
        <v>3</v>
      </c>
      <c r="P8" s="21">
        <v>2.9</v>
      </c>
      <c r="Q8" s="21">
        <v>2.7</v>
      </c>
      <c r="R8" s="21">
        <v>2.9</v>
      </c>
      <c r="S8" s="199">
        <v>2.5</v>
      </c>
      <c r="T8" s="20">
        <v>2.8</v>
      </c>
      <c r="U8" s="21">
        <v>3.1</v>
      </c>
      <c r="V8" s="21">
        <v>2.5</v>
      </c>
      <c r="W8" s="21">
        <v>2.6</v>
      </c>
      <c r="X8" s="199">
        <v>2.8</v>
      </c>
    </row>
    <row r="9" spans="1:25">
      <c r="A9" s="841"/>
      <c r="B9" s="842"/>
      <c r="C9" s="842"/>
      <c r="D9" s="856"/>
      <c r="E9" s="334" t="s">
        <v>69</v>
      </c>
      <c r="F9" s="36">
        <v>43.8</v>
      </c>
      <c r="G9" s="36">
        <v>14.8</v>
      </c>
      <c r="H9" s="36">
        <v>14.2</v>
      </c>
      <c r="I9" s="37">
        <v>14.8</v>
      </c>
      <c r="J9" s="39">
        <v>3</v>
      </c>
      <c r="K9" s="40">
        <v>2.9</v>
      </c>
      <c r="L9" s="40">
        <v>3.1</v>
      </c>
      <c r="M9" s="40">
        <v>2.9</v>
      </c>
      <c r="N9" s="43">
        <v>2.9</v>
      </c>
      <c r="O9" s="39">
        <v>3</v>
      </c>
      <c r="P9" s="40">
        <v>2.9</v>
      </c>
      <c r="Q9" s="40">
        <v>2.7</v>
      </c>
      <c r="R9" s="40">
        <v>2.9</v>
      </c>
      <c r="S9" s="43">
        <v>2.7</v>
      </c>
      <c r="T9" s="39">
        <v>3</v>
      </c>
      <c r="U9" s="40">
        <v>3.2</v>
      </c>
      <c r="V9" s="40">
        <v>2.7</v>
      </c>
      <c r="W9" s="40">
        <v>2.9</v>
      </c>
      <c r="X9" s="43">
        <v>3</v>
      </c>
    </row>
    <row r="12" spans="1:25" ht="147.75" customHeight="1">
      <c r="A12" s="232" t="s">
        <v>307</v>
      </c>
      <c r="B12" s="780" t="s">
        <v>308</v>
      </c>
      <c r="C12" s="781"/>
      <c r="D12" s="781"/>
      <c r="E12" s="781"/>
      <c r="F12" s="781"/>
      <c r="G12" s="781"/>
      <c r="H12" s="781"/>
      <c r="I12" s="781"/>
      <c r="J12" s="781"/>
      <c r="K12" s="781"/>
      <c r="L12" s="781"/>
      <c r="M12" s="781"/>
      <c r="N12" s="782"/>
    </row>
    <row r="14" spans="1:25" ht="33.950000000000003">
      <c r="A14" s="45" t="s">
        <v>70</v>
      </c>
      <c r="B14" s="47"/>
      <c r="C14" s="244" t="s">
        <v>71</v>
      </c>
      <c r="D14" s="48"/>
      <c r="E14" s="49"/>
      <c r="F14" s="774" t="s">
        <v>72</v>
      </c>
      <c r="G14" s="775"/>
      <c r="H14" s="776"/>
      <c r="I14" s="50"/>
      <c r="J14" s="51"/>
      <c r="K14" s="774" t="s">
        <v>73</v>
      </c>
      <c r="L14" s="775"/>
      <c r="M14" s="776"/>
      <c r="N14" s="50"/>
      <c r="O14" s="52"/>
      <c r="P14" s="774" t="s">
        <v>74</v>
      </c>
      <c r="Q14" s="775"/>
      <c r="R14" s="776"/>
      <c r="S14" s="50"/>
      <c r="T14" s="53"/>
      <c r="U14" s="774" t="s">
        <v>75</v>
      </c>
      <c r="V14" s="775"/>
      <c r="W14" s="776"/>
    </row>
    <row r="16" spans="1:25" ht="18.95">
      <c r="A16" s="807" t="s">
        <v>309</v>
      </c>
      <c r="B16" s="724" t="s">
        <v>76</v>
      </c>
      <c r="C16" s="822" t="s">
        <v>77</v>
      </c>
      <c r="D16" s="850" t="s">
        <v>78</v>
      </c>
      <c r="E16" s="852" t="s">
        <v>12</v>
      </c>
      <c r="F16" s="822" t="s">
        <v>57</v>
      </c>
      <c r="G16" s="804" t="s">
        <v>58</v>
      </c>
      <c r="H16" s="805"/>
      <c r="I16" s="806"/>
      <c r="J16" s="764" t="s">
        <v>59</v>
      </c>
      <c r="K16" s="764"/>
      <c r="L16" s="764"/>
      <c r="M16" s="764"/>
      <c r="N16" s="765"/>
      <c r="O16" s="767" t="s">
        <v>60</v>
      </c>
      <c r="P16" s="767"/>
      <c r="Q16" s="767"/>
      <c r="R16" s="767"/>
      <c r="S16" s="768"/>
      <c r="T16" s="777" t="s">
        <v>61</v>
      </c>
      <c r="U16" s="778"/>
      <c r="V16" s="778"/>
      <c r="W16" s="778"/>
      <c r="X16" s="779"/>
    </row>
    <row r="17" spans="1:24">
      <c r="A17" s="808"/>
      <c r="B17" s="810"/>
      <c r="C17" s="823"/>
      <c r="D17" s="851"/>
      <c r="E17" s="853"/>
      <c r="F17" s="810"/>
      <c r="G17" s="245" t="s">
        <v>63</v>
      </c>
      <c r="H17" s="246" t="s">
        <v>64</v>
      </c>
      <c r="I17" s="247" t="s">
        <v>65</v>
      </c>
      <c r="J17" s="248">
        <v>1</v>
      </c>
      <c r="K17" s="249">
        <v>2</v>
      </c>
      <c r="L17" s="249">
        <v>3</v>
      </c>
      <c r="M17" s="249">
        <v>4</v>
      </c>
      <c r="N17" s="250">
        <v>5</v>
      </c>
      <c r="O17" s="251">
        <v>6</v>
      </c>
      <c r="P17" s="252">
        <v>7</v>
      </c>
      <c r="Q17" s="252">
        <v>8</v>
      </c>
      <c r="R17" s="252">
        <v>9</v>
      </c>
      <c r="S17" s="253">
        <v>10</v>
      </c>
      <c r="T17" s="254">
        <v>11</v>
      </c>
      <c r="U17" s="255">
        <v>12</v>
      </c>
      <c r="V17" s="255">
        <v>13</v>
      </c>
      <c r="W17" s="255">
        <v>14</v>
      </c>
      <c r="X17" s="256">
        <v>15</v>
      </c>
    </row>
    <row r="18" spans="1:24">
      <c r="A18" s="808"/>
      <c r="B18" s="459">
        <v>44665</v>
      </c>
      <c r="C18" s="73" t="s">
        <v>310</v>
      </c>
      <c r="D18" s="573" t="s">
        <v>80</v>
      </c>
      <c r="E18" s="573" t="s">
        <v>17</v>
      </c>
      <c r="F18" s="457">
        <v>46</v>
      </c>
      <c r="G18" s="110">
        <v>15</v>
      </c>
      <c r="H18" s="87">
        <v>16</v>
      </c>
      <c r="I18" s="88">
        <v>14.5</v>
      </c>
      <c r="J18" s="86">
        <v>3</v>
      </c>
      <c r="K18" s="87">
        <v>3</v>
      </c>
      <c r="L18" s="87">
        <v>3</v>
      </c>
      <c r="M18" s="87">
        <v>3</v>
      </c>
      <c r="N18" s="109">
        <v>3</v>
      </c>
      <c r="O18" s="110">
        <v>3</v>
      </c>
      <c r="P18" s="87">
        <v>3</v>
      </c>
      <c r="Q18" s="87">
        <v>3</v>
      </c>
      <c r="R18" s="87">
        <v>3.5</v>
      </c>
      <c r="S18" s="88">
        <v>3.5</v>
      </c>
      <c r="T18" s="86">
        <v>3</v>
      </c>
      <c r="U18" s="87">
        <v>3</v>
      </c>
      <c r="V18" s="87">
        <v>3</v>
      </c>
      <c r="W18" s="87">
        <v>3</v>
      </c>
      <c r="X18" s="446">
        <v>2.5</v>
      </c>
    </row>
    <row r="19" spans="1:24">
      <c r="A19" s="809"/>
      <c r="B19" s="459">
        <v>44665</v>
      </c>
      <c r="C19" s="77" t="s">
        <v>311</v>
      </c>
      <c r="D19" s="578" t="s">
        <v>80</v>
      </c>
      <c r="E19" s="578" t="s">
        <v>17</v>
      </c>
      <c r="F19" s="462">
        <v>35</v>
      </c>
      <c r="G19" s="353">
        <v>13</v>
      </c>
      <c r="H19" s="351">
        <v>14</v>
      </c>
      <c r="I19" s="354">
        <v>8</v>
      </c>
      <c r="J19" s="350">
        <v>3</v>
      </c>
      <c r="K19" s="351">
        <v>3</v>
      </c>
      <c r="L19" s="351">
        <v>3</v>
      </c>
      <c r="M19" s="351">
        <v>3</v>
      </c>
      <c r="N19" s="472">
        <v>1</v>
      </c>
      <c r="O19" s="353">
        <v>3</v>
      </c>
      <c r="P19" s="351">
        <v>3</v>
      </c>
      <c r="Q19" s="351">
        <v>3</v>
      </c>
      <c r="R19" s="351">
        <v>3</v>
      </c>
      <c r="S19" s="362">
        <v>2</v>
      </c>
      <c r="T19" s="378">
        <v>1</v>
      </c>
      <c r="U19" s="473">
        <v>1</v>
      </c>
      <c r="V19" s="359">
        <v>2</v>
      </c>
      <c r="W19" s="351">
        <v>3</v>
      </c>
      <c r="X19" s="472">
        <v>1</v>
      </c>
    </row>
    <row r="20" spans="1:24" ht="18">
      <c r="A20" s="458"/>
    </row>
    <row r="21" spans="1:24" ht="18.95">
      <c r="F21" s="745" t="s">
        <v>312</v>
      </c>
      <c r="G21" s="746"/>
      <c r="H21" s="759"/>
      <c r="I21" s="791" t="s">
        <v>160</v>
      </c>
      <c r="J21" s="793" t="s">
        <v>59</v>
      </c>
      <c r="K21" s="793"/>
      <c r="L21" s="793"/>
      <c r="M21" s="793"/>
      <c r="N21" s="794"/>
      <c r="O21" s="766" t="s">
        <v>60</v>
      </c>
      <c r="P21" s="767"/>
      <c r="Q21" s="767"/>
      <c r="R21" s="767"/>
      <c r="S21" s="768"/>
      <c r="T21" s="777" t="s">
        <v>61</v>
      </c>
      <c r="U21" s="778"/>
      <c r="V21" s="778"/>
      <c r="W21" s="778"/>
      <c r="X21" s="779"/>
    </row>
    <row r="22" spans="1:24">
      <c r="F22" s="747"/>
      <c r="G22" s="748"/>
      <c r="H22" s="760"/>
      <c r="I22" s="792"/>
      <c r="J22" s="10">
        <v>1</v>
      </c>
      <c r="K22" s="11">
        <v>2</v>
      </c>
      <c r="L22" s="11">
        <v>3</v>
      </c>
      <c r="M22" s="11">
        <v>4</v>
      </c>
      <c r="N22" s="188">
        <v>5</v>
      </c>
      <c r="O22" s="10">
        <v>6</v>
      </c>
      <c r="P22" s="11">
        <v>7</v>
      </c>
      <c r="Q22" s="11">
        <v>8</v>
      </c>
      <c r="R22" s="11">
        <v>9</v>
      </c>
      <c r="S22" s="12">
        <v>10</v>
      </c>
      <c r="T22" s="189">
        <v>11</v>
      </c>
      <c r="U22" s="11">
        <v>12</v>
      </c>
      <c r="V22" s="11">
        <v>13</v>
      </c>
      <c r="W22" s="11">
        <v>14</v>
      </c>
      <c r="X22" s="12">
        <v>15</v>
      </c>
    </row>
    <row r="23" spans="1:24">
      <c r="F23" s="747"/>
      <c r="G23" s="748"/>
      <c r="H23" s="760"/>
      <c r="I23" s="385" t="s">
        <v>161</v>
      </c>
      <c r="J23" s="223"/>
      <c r="K23" s="197"/>
      <c r="L23" s="197"/>
      <c r="M23" s="197"/>
      <c r="N23" s="196">
        <v>1</v>
      </c>
      <c r="O23" s="223"/>
      <c r="P23" s="197"/>
      <c r="Q23" s="197"/>
      <c r="R23" s="197"/>
      <c r="S23" s="224"/>
      <c r="T23" s="228">
        <v>1</v>
      </c>
      <c r="U23" s="24">
        <v>1</v>
      </c>
      <c r="V23" s="197"/>
      <c r="W23" s="197"/>
      <c r="X23" s="25">
        <v>1</v>
      </c>
    </row>
    <row r="24" spans="1:24">
      <c r="F24" s="747"/>
      <c r="G24" s="748"/>
      <c r="H24" s="760"/>
      <c r="I24" s="388" t="s">
        <v>162</v>
      </c>
      <c r="J24" s="204"/>
      <c r="K24" s="208"/>
      <c r="L24" s="208"/>
      <c r="M24" s="208"/>
      <c r="N24" s="207"/>
      <c r="O24" s="204"/>
      <c r="P24" s="208"/>
      <c r="Q24" s="208"/>
      <c r="R24" s="208"/>
      <c r="S24" s="34">
        <v>1</v>
      </c>
      <c r="T24" s="211"/>
      <c r="U24" s="208"/>
      <c r="V24" s="31">
        <v>1</v>
      </c>
      <c r="W24" s="208"/>
      <c r="X24" s="34">
        <v>1</v>
      </c>
    </row>
    <row r="25" spans="1:24">
      <c r="F25" s="747"/>
      <c r="G25" s="748"/>
      <c r="H25" s="760"/>
      <c r="I25" s="29" t="s">
        <v>163</v>
      </c>
      <c r="J25" s="33">
        <v>2</v>
      </c>
      <c r="K25" s="31">
        <v>2</v>
      </c>
      <c r="L25" s="31">
        <v>2</v>
      </c>
      <c r="M25" s="31">
        <v>2</v>
      </c>
      <c r="N25" s="32">
        <v>1</v>
      </c>
      <c r="O25" s="33">
        <v>2</v>
      </c>
      <c r="P25" s="202">
        <v>2</v>
      </c>
      <c r="Q25" s="202">
        <v>2</v>
      </c>
      <c r="R25" s="202">
        <v>2</v>
      </c>
      <c r="S25" s="34">
        <v>1</v>
      </c>
      <c r="T25" s="30">
        <v>1</v>
      </c>
      <c r="U25" s="31">
        <v>1</v>
      </c>
      <c r="V25" s="202">
        <v>1</v>
      </c>
      <c r="W25" s="31">
        <v>2</v>
      </c>
      <c r="X25" s="210"/>
    </row>
    <row r="26" spans="1:24">
      <c r="F26" s="747"/>
      <c r="G26" s="748"/>
      <c r="H26" s="760"/>
      <c r="I26" s="29" t="s">
        <v>164</v>
      </c>
      <c r="J26" s="204"/>
      <c r="K26" s="208"/>
      <c r="L26" s="208"/>
      <c r="M26" s="208"/>
      <c r="N26" s="207"/>
      <c r="O26" s="204"/>
      <c r="P26" s="208"/>
      <c r="Q26" s="208"/>
      <c r="R26" s="208"/>
      <c r="S26" s="210"/>
      <c r="T26" s="211"/>
      <c r="U26" s="208"/>
      <c r="V26" s="208"/>
      <c r="W26" s="208"/>
      <c r="X26" s="210"/>
    </row>
    <row r="27" spans="1:24">
      <c r="F27" s="747"/>
      <c r="G27" s="748"/>
      <c r="H27" s="760"/>
      <c r="I27" s="29" t="s">
        <v>165</v>
      </c>
      <c r="J27" s="204"/>
      <c r="K27" s="208"/>
      <c r="L27" s="208"/>
      <c r="M27" s="208"/>
      <c r="N27" s="207"/>
      <c r="O27" s="204"/>
      <c r="P27" s="208"/>
      <c r="Q27" s="208"/>
      <c r="R27" s="208"/>
      <c r="S27" s="210"/>
      <c r="T27" s="211"/>
      <c r="U27" s="208"/>
      <c r="V27" s="208"/>
      <c r="W27" s="208"/>
      <c r="X27" s="210"/>
    </row>
    <row r="28" spans="1:24">
      <c r="F28" s="747"/>
      <c r="G28" s="748"/>
      <c r="H28" s="760"/>
      <c r="I28" s="389" t="s">
        <v>166</v>
      </c>
      <c r="J28" s="204"/>
      <c r="K28" s="208"/>
      <c r="L28" s="208"/>
      <c r="M28" s="208"/>
      <c r="N28" s="207"/>
      <c r="O28" s="204"/>
      <c r="P28" s="208"/>
      <c r="Q28" s="208"/>
      <c r="R28" s="208"/>
      <c r="S28" s="210"/>
      <c r="T28" s="211"/>
      <c r="U28" s="208"/>
      <c r="V28" s="208"/>
      <c r="W28" s="208"/>
      <c r="X28" s="210"/>
    </row>
    <row r="29" spans="1:24">
      <c r="F29" s="747"/>
      <c r="G29" s="748"/>
      <c r="H29" s="760"/>
      <c r="I29" s="389" t="s">
        <v>167</v>
      </c>
      <c r="J29" s="204"/>
      <c r="K29" s="208"/>
      <c r="L29" s="208"/>
      <c r="M29" s="208"/>
      <c r="N29" s="207"/>
      <c r="O29" s="204"/>
      <c r="P29" s="208"/>
      <c r="Q29" s="208"/>
      <c r="R29" s="208"/>
      <c r="S29" s="210"/>
      <c r="T29" s="211"/>
      <c r="U29" s="208"/>
      <c r="V29" s="208"/>
      <c r="W29" s="208"/>
      <c r="X29" s="210"/>
    </row>
    <row r="30" spans="1:24">
      <c r="F30" s="747"/>
      <c r="G30" s="748"/>
      <c r="H30" s="760"/>
      <c r="I30" s="389" t="s">
        <v>168</v>
      </c>
      <c r="J30" s="204"/>
      <c r="K30" s="208"/>
      <c r="L30" s="208"/>
      <c r="M30" s="208"/>
      <c r="N30" s="207"/>
      <c r="O30" s="204"/>
      <c r="P30" s="208"/>
      <c r="Q30" s="208"/>
      <c r="R30" s="208"/>
      <c r="S30" s="210"/>
      <c r="T30" s="211"/>
      <c r="U30" s="208"/>
      <c r="V30" s="208"/>
      <c r="W30" s="208"/>
      <c r="X30" s="210"/>
    </row>
    <row r="31" spans="1:24">
      <c r="F31" s="749"/>
      <c r="G31" s="750"/>
      <c r="H31" s="761"/>
      <c r="I31" s="390" t="s">
        <v>169</v>
      </c>
      <c r="J31" s="214"/>
      <c r="K31" s="215"/>
      <c r="L31" s="215"/>
      <c r="M31" s="215"/>
      <c r="N31" s="216"/>
      <c r="O31" s="214"/>
      <c r="P31" s="215"/>
      <c r="Q31" s="215"/>
      <c r="R31" s="215"/>
      <c r="S31" s="225"/>
      <c r="T31" s="391"/>
      <c r="U31" s="215"/>
      <c r="V31" s="215"/>
      <c r="W31" s="215"/>
      <c r="X31" s="225"/>
    </row>
    <row r="33" spans="3:8" ht="48">
      <c r="C33" s="698" t="s">
        <v>313</v>
      </c>
      <c r="D33" s="622" t="s">
        <v>12</v>
      </c>
      <c r="E33" s="619" t="s">
        <v>13</v>
      </c>
      <c r="F33" s="621" t="s">
        <v>14</v>
      </c>
      <c r="G33" s="621" t="s">
        <v>15</v>
      </c>
      <c r="H33" s="620" t="s">
        <v>16</v>
      </c>
    </row>
    <row r="34" spans="3:8">
      <c r="C34" s="699"/>
      <c r="D34" s="618" t="s">
        <v>17</v>
      </c>
      <c r="E34" s="21" t="s">
        <v>24</v>
      </c>
      <c r="F34" s="636">
        <f>AVERAGE(F18:F19)</f>
        <v>40.5</v>
      </c>
      <c r="G34" s="21" t="s">
        <v>24</v>
      </c>
      <c r="H34" s="646"/>
    </row>
    <row r="35" spans="3:8">
      <c r="C35" s="699"/>
      <c r="D35" s="580" t="s">
        <v>21</v>
      </c>
      <c r="E35" s="31">
        <v>0</v>
      </c>
      <c r="F35" s="651"/>
      <c r="G35" s="208"/>
      <c r="H35" s="210"/>
    </row>
    <row r="36" spans="3:8">
      <c r="C36" s="699"/>
      <c r="D36" s="624" t="s">
        <v>25</v>
      </c>
      <c r="E36" s="372">
        <v>0</v>
      </c>
      <c r="F36" s="648"/>
      <c r="G36" s="644"/>
      <c r="H36" s="643"/>
    </row>
    <row r="37" spans="3:8">
      <c r="C37" s="772"/>
      <c r="D37" s="640" t="s">
        <v>28</v>
      </c>
      <c r="E37" s="372">
        <v>0</v>
      </c>
      <c r="F37" s="648"/>
      <c r="G37" s="644"/>
      <c r="H37" s="643"/>
    </row>
    <row r="38" spans="3:8">
      <c r="C38" s="772"/>
      <c r="D38" s="626" t="s">
        <v>31</v>
      </c>
      <c r="E38" s="40">
        <v>0</v>
      </c>
      <c r="F38" s="645"/>
      <c r="G38" s="215"/>
      <c r="H38" s="225"/>
    </row>
    <row r="39" spans="3:8">
      <c r="C39" s="699"/>
      <c r="D39" s="618" t="s">
        <v>33</v>
      </c>
      <c r="E39" s="21">
        <v>0</v>
      </c>
      <c r="F39" s="658"/>
      <c r="G39" s="647"/>
      <c r="H39" s="646"/>
    </row>
    <row r="40" spans="3:8">
      <c r="C40" s="700"/>
      <c r="D40" s="623" t="s">
        <v>37</v>
      </c>
      <c r="E40" s="40" t="s">
        <v>24</v>
      </c>
      <c r="F40" s="632">
        <f>AVERAGE(F18:F19)</f>
        <v>40.5</v>
      </c>
      <c r="G40" s="40" t="s">
        <v>24</v>
      </c>
      <c r="H40" s="225"/>
    </row>
    <row r="58" spans="1:14">
      <c r="A58" s="859" t="s">
        <v>297</v>
      </c>
      <c r="B58" s="860"/>
      <c r="C58" s="860"/>
      <c r="D58" s="860"/>
      <c r="E58" s="860"/>
      <c r="F58" s="860"/>
      <c r="G58" s="860"/>
      <c r="H58" s="860"/>
      <c r="I58" s="860"/>
      <c r="J58" s="860"/>
      <c r="K58" s="860"/>
      <c r="L58" s="860"/>
      <c r="M58" s="860"/>
      <c r="N58" s="861"/>
    </row>
    <row r="59" spans="1:14">
      <c r="A59" s="862"/>
      <c r="B59" s="863"/>
      <c r="C59" s="863"/>
      <c r="D59" s="863"/>
      <c r="E59" s="863"/>
      <c r="F59" s="863"/>
      <c r="G59" s="863"/>
      <c r="H59" s="863"/>
      <c r="I59" s="863"/>
      <c r="J59" s="863"/>
      <c r="K59" s="863"/>
      <c r="L59" s="863"/>
      <c r="M59" s="863"/>
      <c r="N59" s="864"/>
    </row>
    <row r="61" spans="1:14" ht="48">
      <c r="C61" s="698" t="s">
        <v>298</v>
      </c>
      <c r="D61" s="622" t="s">
        <v>12</v>
      </c>
      <c r="E61" s="619" t="s">
        <v>13</v>
      </c>
      <c r="F61" s="621" t="s">
        <v>14</v>
      </c>
      <c r="G61" s="621" t="s">
        <v>15</v>
      </c>
      <c r="H61" s="620" t="s">
        <v>16</v>
      </c>
    </row>
    <row r="62" spans="1:14">
      <c r="C62" s="699"/>
      <c r="D62" s="618" t="s">
        <v>17</v>
      </c>
      <c r="E62" s="21" t="s">
        <v>299</v>
      </c>
      <c r="F62" s="636">
        <v>42</v>
      </c>
      <c r="G62" s="21" t="s">
        <v>300</v>
      </c>
      <c r="H62" s="199" t="s">
        <v>223</v>
      </c>
    </row>
    <row r="63" spans="1:14">
      <c r="C63" s="699"/>
      <c r="D63" s="580" t="s">
        <v>21</v>
      </c>
      <c r="E63" s="31" t="s">
        <v>301</v>
      </c>
      <c r="F63" s="634">
        <v>39.700000000000003</v>
      </c>
      <c r="G63" s="31" t="s">
        <v>292</v>
      </c>
      <c r="H63" s="34" t="s">
        <v>24</v>
      </c>
    </row>
    <row r="64" spans="1:14">
      <c r="C64" s="699"/>
      <c r="D64" s="624" t="s">
        <v>25</v>
      </c>
      <c r="E64" s="372" t="s">
        <v>302</v>
      </c>
      <c r="F64" s="635">
        <v>43</v>
      </c>
      <c r="G64" s="372" t="s">
        <v>24</v>
      </c>
      <c r="H64" s="643"/>
    </row>
    <row r="65" spans="3:8">
      <c r="C65" s="772"/>
      <c r="D65" s="640" t="s">
        <v>28</v>
      </c>
      <c r="E65" s="372" t="s">
        <v>50</v>
      </c>
      <c r="F65" s="635">
        <v>48</v>
      </c>
      <c r="G65" s="372" t="s">
        <v>30</v>
      </c>
      <c r="H65" s="643"/>
    </row>
    <row r="66" spans="3:8">
      <c r="C66" s="772"/>
      <c r="D66" s="626" t="s">
        <v>31</v>
      </c>
      <c r="E66" s="40">
        <v>0</v>
      </c>
      <c r="F66" s="645"/>
      <c r="G66" s="215"/>
      <c r="H66" s="225"/>
    </row>
    <row r="67" spans="3:8">
      <c r="C67" s="699"/>
      <c r="D67" s="618" t="s">
        <v>33</v>
      </c>
      <c r="E67" s="21" t="s">
        <v>303</v>
      </c>
      <c r="F67" s="636">
        <v>40.9</v>
      </c>
      <c r="G67" s="21" t="s">
        <v>295</v>
      </c>
      <c r="H67" s="199" t="s">
        <v>24</v>
      </c>
    </row>
    <row r="68" spans="3:8">
      <c r="C68" s="700"/>
      <c r="D68" s="623" t="s">
        <v>37</v>
      </c>
      <c r="E68" s="40" t="s">
        <v>304</v>
      </c>
      <c r="F68" s="632">
        <v>42.2</v>
      </c>
      <c r="G68" s="40" t="s">
        <v>305</v>
      </c>
      <c r="H68" s="43" t="s">
        <v>223</v>
      </c>
    </row>
  </sheetData>
  <mergeCells count="30">
    <mergeCell ref="A58:N59"/>
    <mergeCell ref="C61:C68"/>
    <mergeCell ref="A1:Y1"/>
    <mergeCell ref="A3:D9"/>
    <mergeCell ref="F3:F4"/>
    <mergeCell ref="G3:I3"/>
    <mergeCell ref="J3:N3"/>
    <mergeCell ref="O3:S3"/>
    <mergeCell ref="T3:X3"/>
    <mergeCell ref="B12:N12"/>
    <mergeCell ref="O16:S16"/>
    <mergeCell ref="T16:X16"/>
    <mergeCell ref="A16:A19"/>
    <mergeCell ref="F21:H31"/>
    <mergeCell ref="I21:I22"/>
    <mergeCell ref="J21:N21"/>
    <mergeCell ref="O21:S21"/>
    <mergeCell ref="T21:X21"/>
    <mergeCell ref="B16:B17"/>
    <mergeCell ref="P14:R14"/>
    <mergeCell ref="U14:W14"/>
    <mergeCell ref="D16:D17"/>
    <mergeCell ref="E16:E17"/>
    <mergeCell ref="F14:H14"/>
    <mergeCell ref="K14:M14"/>
    <mergeCell ref="C33:C40"/>
    <mergeCell ref="C16:C17"/>
    <mergeCell ref="F16:F17"/>
    <mergeCell ref="G16:I16"/>
    <mergeCell ref="J16:N1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7CD91-1872-419C-A479-E2ABBD04805E}">
  <dimension ref="A1:Y72"/>
  <sheetViews>
    <sheetView workbookViewId="0">
      <selection activeCell="D27" sqref="D27"/>
    </sheetView>
  </sheetViews>
  <sheetFormatPr defaultColWidth="8.85546875" defaultRowHeight="15"/>
  <cols>
    <col min="1" max="1" width="27.42578125" customWidth="1"/>
    <col min="2" max="2" width="13.28515625" customWidth="1"/>
    <col min="3" max="3" width="27.42578125" customWidth="1"/>
    <col min="4" max="4" width="22" bestFit="1" customWidth="1"/>
    <col min="5" max="5" width="17.140625" bestFit="1" customWidth="1"/>
    <col min="7" max="7" width="10.140625" customWidth="1"/>
    <col min="8" max="8" width="10.42578125" customWidth="1"/>
  </cols>
  <sheetData>
    <row r="1" spans="1:25" ht="33">
      <c r="A1" s="740" t="s">
        <v>314</v>
      </c>
      <c r="B1" s="741"/>
      <c r="C1" s="741"/>
      <c r="D1" s="741"/>
      <c r="E1" s="741"/>
      <c r="F1" s="741"/>
      <c r="G1" s="741"/>
      <c r="H1" s="741"/>
      <c r="I1" s="741"/>
      <c r="J1" s="741"/>
      <c r="K1" s="741"/>
      <c r="L1" s="741"/>
      <c r="M1" s="741"/>
      <c r="N1" s="741"/>
      <c r="O1" s="741"/>
      <c r="P1" s="741"/>
      <c r="Q1" s="741"/>
      <c r="R1" s="741"/>
      <c r="S1" s="741"/>
      <c r="T1" s="741"/>
      <c r="U1" s="741"/>
      <c r="V1" s="741"/>
      <c r="W1" s="741"/>
      <c r="X1" s="741"/>
      <c r="Y1" s="742"/>
    </row>
    <row r="3" spans="1:25" ht="18.95">
      <c r="A3" s="837" t="s">
        <v>56</v>
      </c>
      <c r="B3" s="838"/>
      <c r="C3" s="838"/>
      <c r="D3" s="854"/>
      <c r="E3" s="591"/>
      <c r="F3" s="817" t="s">
        <v>57</v>
      </c>
      <c r="G3" s="785" t="s">
        <v>58</v>
      </c>
      <c r="H3" s="819"/>
      <c r="I3" s="787"/>
      <c r="J3" s="793" t="s">
        <v>59</v>
      </c>
      <c r="K3" s="793"/>
      <c r="L3" s="793"/>
      <c r="M3" s="793"/>
      <c r="N3" s="794"/>
      <c r="O3" s="766" t="s">
        <v>60</v>
      </c>
      <c r="P3" s="767"/>
      <c r="Q3" s="767"/>
      <c r="R3" s="767"/>
      <c r="S3" s="768"/>
      <c r="T3" s="777" t="s">
        <v>61</v>
      </c>
      <c r="U3" s="778"/>
      <c r="V3" s="778"/>
      <c r="W3" s="778"/>
      <c r="X3" s="779"/>
    </row>
    <row r="4" spans="1:25" ht="15.95">
      <c r="A4" s="839"/>
      <c r="B4" s="840"/>
      <c r="C4" s="840"/>
      <c r="D4" s="855"/>
      <c r="E4" s="592"/>
      <c r="F4" s="818"/>
      <c r="G4" s="234" t="s">
        <v>63</v>
      </c>
      <c r="H4" s="4" t="s">
        <v>64</v>
      </c>
      <c r="I4" s="235" t="s">
        <v>65</v>
      </c>
      <c r="J4" s="10">
        <v>1</v>
      </c>
      <c r="K4" s="11">
        <v>2</v>
      </c>
      <c r="L4" s="11">
        <v>3</v>
      </c>
      <c r="M4" s="11">
        <v>4</v>
      </c>
      <c r="N4" s="188">
        <v>5</v>
      </c>
      <c r="O4" s="10">
        <v>6</v>
      </c>
      <c r="P4" s="11">
        <v>7</v>
      </c>
      <c r="Q4" s="11">
        <v>8</v>
      </c>
      <c r="R4" s="11">
        <v>9</v>
      </c>
      <c r="S4" s="12">
        <v>10</v>
      </c>
      <c r="T4" s="189">
        <v>11</v>
      </c>
      <c r="U4" s="11">
        <v>12</v>
      </c>
      <c r="V4" s="11">
        <v>13</v>
      </c>
      <c r="W4" s="11">
        <v>14</v>
      </c>
      <c r="X4" s="12">
        <v>15</v>
      </c>
    </row>
    <row r="5" spans="1:25">
      <c r="A5" s="839"/>
      <c r="B5" s="840"/>
      <c r="C5" s="840"/>
      <c r="D5" s="855"/>
      <c r="E5" s="580" t="s">
        <v>231</v>
      </c>
      <c r="F5" s="671">
        <v>41.4</v>
      </c>
      <c r="G5" s="672">
        <v>13.7</v>
      </c>
      <c r="H5" s="672">
        <v>13.8</v>
      </c>
      <c r="I5" s="673">
        <v>13.6</v>
      </c>
      <c r="J5" s="311">
        <v>2.8</v>
      </c>
      <c r="K5" s="309">
        <v>2.7</v>
      </c>
      <c r="L5" s="309">
        <v>2.9</v>
      </c>
      <c r="M5" s="309">
        <v>2.6</v>
      </c>
      <c r="N5" s="310">
        <v>2.7</v>
      </c>
      <c r="O5" s="311">
        <v>3</v>
      </c>
      <c r="P5" s="309">
        <v>2.9</v>
      </c>
      <c r="Q5" s="309">
        <v>2.7</v>
      </c>
      <c r="R5" s="309">
        <v>2.8</v>
      </c>
      <c r="S5" s="310">
        <v>2.4</v>
      </c>
      <c r="T5" s="311">
        <v>2.9</v>
      </c>
      <c r="U5" s="309">
        <v>3</v>
      </c>
      <c r="V5" s="309">
        <v>2.5</v>
      </c>
      <c r="W5" s="309">
        <v>2.6</v>
      </c>
      <c r="X5" s="310">
        <v>2.6</v>
      </c>
    </row>
    <row r="6" spans="1:25">
      <c r="A6" s="839"/>
      <c r="B6" s="840"/>
      <c r="C6" s="840"/>
      <c r="D6" s="855"/>
      <c r="E6" s="676" t="s">
        <v>232</v>
      </c>
      <c r="F6" s="372">
        <v>40.5</v>
      </c>
      <c r="G6" s="372">
        <v>14</v>
      </c>
      <c r="H6" s="372">
        <v>15</v>
      </c>
      <c r="I6" s="372">
        <v>11.25</v>
      </c>
      <c r="J6" s="372">
        <v>3</v>
      </c>
      <c r="K6" s="372">
        <v>3</v>
      </c>
      <c r="L6" s="372">
        <v>3</v>
      </c>
      <c r="M6" s="372">
        <v>3</v>
      </c>
      <c r="N6" s="372">
        <v>2</v>
      </c>
      <c r="O6" s="372">
        <v>3</v>
      </c>
      <c r="P6" s="372">
        <v>3</v>
      </c>
      <c r="Q6" s="372">
        <v>3</v>
      </c>
      <c r="R6" s="372">
        <v>3.25</v>
      </c>
      <c r="S6" s="372">
        <v>2.75</v>
      </c>
      <c r="T6" s="372">
        <v>2</v>
      </c>
      <c r="U6" s="372">
        <v>2</v>
      </c>
      <c r="V6" s="372">
        <v>2.5</v>
      </c>
      <c r="W6" s="372">
        <v>3</v>
      </c>
      <c r="X6" s="372">
        <v>1.75</v>
      </c>
    </row>
    <row r="7" spans="1:25">
      <c r="A7" s="839"/>
      <c r="B7" s="840"/>
      <c r="C7" s="840"/>
      <c r="D7" s="855"/>
      <c r="E7" s="664" t="s">
        <v>233</v>
      </c>
      <c r="F7" s="677">
        <v>43.7</v>
      </c>
      <c r="G7" s="678">
        <v>14.4</v>
      </c>
      <c r="H7" s="678">
        <v>14.4</v>
      </c>
      <c r="I7" s="678">
        <v>15.3</v>
      </c>
      <c r="J7" s="678">
        <v>2.9</v>
      </c>
      <c r="K7" s="678">
        <v>2.9</v>
      </c>
      <c r="L7" s="678">
        <v>2.9</v>
      </c>
      <c r="M7" s="678">
        <v>2.9</v>
      </c>
      <c r="N7" s="678">
        <v>2.9</v>
      </c>
      <c r="O7" s="678">
        <v>3</v>
      </c>
      <c r="P7" s="678">
        <v>3</v>
      </c>
      <c r="Q7" s="678">
        <v>2.9</v>
      </c>
      <c r="R7" s="678">
        <v>2.9</v>
      </c>
      <c r="S7" s="678">
        <v>2.6</v>
      </c>
      <c r="T7" s="678">
        <v>2.8</v>
      </c>
      <c r="U7" s="678">
        <v>3.5</v>
      </c>
      <c r="V7" s="678">
        <v>2.7</v>
      </c>
      <c r="W7" s="678">
        <v>2.8</v>
      </c>
      <c r="X7" s="678">
        <v>3</v>
      </c>
    </row>
    <row r="8" spans="1:25">
      <c r="A8" s="839"/>
      <c r="B8" s="840"/>
      <c r="C8" s="840"/>
      <c r="D8" s="855"/>
      <c r="E8" s="334" t="s">
        <v>68</v>
      </c>
      <c r="F8" s="460">
        <v>41.7</v>
      </c>
      <c r="G8" s="460">
        <v>14</v>
      </c>
      <c r="H8" s="460">
        <v>13.9</v>
      </c>
      <c r="I8" s="461">
        <v>13.8</v>
      </c>
      <c r="J8" s="20">
        <v>2.9</v>
      </c>
      <c r="K8" s="21">
        <v>2.8</v>
      </c>
      <c r="L8" s="21">
        <v>2.9</v>
      </c>
      <c r="M8" s="21">
        <v>2.8</v>
      </c>
      <c r="N8" s="199">
        <v>2.6</v>
      </c>
      <c r="O8" s="20">
        <v>3</v>
      </c>
      <c r="P8" s="21">
        <v>2.9</v>
      </c>
      <c r="Q8" s="21">
        <v>2.7</v>
      </c>
      <c r="R8" s="21">
        <v>2.9</v>
      </c>
      <c r="S8" s="199">
        <v>2.5</v>
      </c>
      <c r="T8" s="20">
        <v>2.8</v>
      </c>
      <c r="U8" s="21">
        <v>3.1</v>
      </c>
      <c r="V8" s="21">
        <v>2.5</v>
      </c>
      <c r="W8" s="21">
        <v>2.6</v>
      </c>
      <c r="X8" s="199">
        <v>2.8</v>
      </c>
    </row>
    <row r="9" spans="1:25">
      <c r="A9" s="841"/>
      <c r="B9" s="842"/>
      <c r="C9" s="842"/>
      <c r="D9" s="856"/>
      <c r="E9" s="334" t="s">
        <v>69</v>
      </c>
      <c r="F9" s="36">
        <v>43.8</v>
      </c>
      <c r="G9" s="36">
        <v>14.8</v>
      </c>
      <c r="H9" s="36">
        <v>14.2</v>
      </c>
      <c r="I9" s="37">
        <v>14.8</v>
      </c>
      <c r="J9" s="39">
        <v>3</v>
      </c>
      <c r="K9" s="40">
        <v>2.9</v>
      </c>
      <c r="L9" s="40">
        <v>3.1</v>
      </c>
      <c r="M9" s="40">
        <v>2.9</v>
      </c>
      <c r="N9" s="43">
        <v>2.9</v>
      </c>
      <c r="O9" s="39">
        <v>3</v>
      </c>
      <c r="P9" s="40">
        <v>2.9</v>
      </c>
      <c r="Q9" s="40">
        <v>2.7</v>
      </c>
      <c r="R9" s="40">
        <v>2.9</v>
      </c>
      <c r="S9" s="43">
        <v>2.7</v>
      </c>
      <c r="T9" s="39">
        <v>3</v>
      </c>
      <c r="U9" s="40">
        <v>3.2</v>
      </c>
      <c r="V9" s="40">
        <v>2.7</v>
      </c>
      <c r="W9" s="40">
        <v>2.9</v>
      </c>
      <c r="X9" s="43">
        <v>3</v>
      </c>
    </row>
    <row r="11" spans="1:25" ht="144.75" customHeight="1">
      <c r="A11" s="232" t="s">
        <v>315</v>
      </c>
      <c r="B11" s="858" t="s">
        <v>316</v>
      </c>
      <c r="C11" s="781"/>
      <c r="D11" s="781"/>
      <c r="E11" s="781"/>
      <c r="F11" s="781"/>
      <c r="G11" s="781"/>
      <c r="H11" s="781"/>
      <c r="I11" s="781"/>
      <c r="J11" s="781"/>
      <c r="K11" s="781"/>
      <c r="L11" s="781"/>
      <c r="M11" s="781"/>
      <c r="N11" s="782"/>
    </row>
    <row r="13" spans="1:25" ht="102" customHeight="1">
      <c r="A13" s="45" t="s">
        <v>70</v>
      </c>
      <c r="B13" s="47"/>
      <c r="C13" s="244" t="s">
        <v>71</v>
      </c>
      <c r="D13" s="48"/>
      <c r="E13" s="49"/>
      <c r="F13" s="774" t="s">
        <v>72</v>
      </c>
      <c r="G13" s="775"/>
      <c r="H13" s="776"/>
      <c r="I13" s="50"/>
      <c r="J13" s="51"/>
      <c r="K13" s="774" t="s">
        <v>73</v>
      </c>
      <c r="L13" s="775"/>
      <c r="M13" s="776"/>
      <c r="N13" s="50"/>
      <c r="O13" s="52"/>
      <c r="P13" s="774" t="s">
        <v>74</v>
      </c>
      <c r="Q13" s="775"/>
      <c r="R13" s="776"/>
      <c r="S13" s="50"/>
      <c r="T13" s="53"/>
      <c r="U13" s="774" t="s">
        <v>75</v>
      </c>
      <c r="V13" s="775"/>
      <c r="W13" s="776"/>
    </row>
    <row r="15" spans="1:25" ht="18.95">
      <c r="A15" s="807" t="s">
        <v>317</v>
      </c>
      <c r="B15" s="724" t="s">
        <v>76</v>
      </c>
      <c r="C15" s="724" t="s">
        <v>77</v>
      </c>
      <c r="D15" s="850" t="s">
        <v>78</v>
      </c>
      <c r="E15" s="852" t="s">
        <v>12</v>
      </c>
      <c r="F15" s="822" t="s">
        <v>57</v>
      </c>
      <c r="G15" s="804" t="s">
        <v>58</v>
      </c>
      <c r="H15" s="805"/>
      <c r="I15" s="806"/>
      <c r="J15" s="764" t="s">
        <v>59</v>
      </c>
      <c r="K15" s="764"/>
      <c r="L15" s="764"/>
      <c r="M15" s="764"/>
      <c r="N15" s="765"/>
      <c r="O15" s="767" t="s">
        <v>60</v>
      </c>
      <c r="P15" s="767"/>
      <c r="Q15" s="767"/>
      <c r="R15" s="767"/>
      <c r="S15" s="768"/>
      <c r="T15" s="777" t="s">
        <v>61</v>
      </c>
      <c r="U15" s="778"/>
      <c r="V15" s="778"/>
      <c r="W15" s="778"/>
      <c r="X15" s="779"/>
    </row>
    <row r="16" spans="1:25">
      <c r="A16" s="808"/>
      <c r="B16" s="810"/>
      <c r="C16" s="810"/>
      <c r="D16" s="851"/>
      <c r="E16" s="853"/>
      <c r="F16" s="810"/>
      <c r="G16" s="245" t="s">
        <v>63</v>
      </c>
      <c r="H16" s="246" t="s">
        <v>64</v>
      </c>
      <c r="I16" s="247" t="s">
        <v>65</v>
      </c>
      <c r="J16" s="248">
        <v>1</v>
      </c>
      <c r="K16" s="249">
        <v>2</v>
      </c>
      <c r="L16" s="249">
        <v>3</v>
      </c>
      <c r="M16" s="249">
        <v>4</v>
      </c>
      <c r="N16" s="250">
        <v>5</v>
      </c>
      <c r="O16" s="251">
        <v>6</v>
      </c>
      <c r="P16" s="252">
        <v>7</v>
      </c>
      <c r="Q16" s="252">
        <v>8</v>
      </c>
      <c r="R16" s="252">
        <v>9</v>
      </c>
      <c r="S16" s="253">
        <v>10</v>
      </c>
      <c r="T16" s="254">
        <v>11</v>
      </c>
      <c r="U16" s="255">
        <v>12</v>
      </c>
      <c r="V16" s="255">
        <v>13</v>
      </c>
      <c r="W16" s="255">
        <v>14</v>
      </c>
      <c r="X16" s="256">
        <v>15</v>
      </c>
    </row>
    <row r="17" spans="1:24">
      <c r="A17" s="808"/>
      <c r="B17" s="465">
        <v>44665</v>
      </c>
      <c r="C17" s="73" t="s">
        <v>318</v>
      </c>
      <c r="D17" s="614" t="s">
        <v>80</v>
      </c>
      <c r="E17" s="573" t="s">
        <v>17</v>
      </c>
      <c r="F17" s="78">
        <v>42</v>
      </c>
      <c r="G17" s="86">
        <v>12</v>
      </c>
      <c r="H17" s="87">
        <v>13</v>
      </c>
      <c r="I17" s="88">
        <v>17</v>
      </c>
      <c r="J17" s="470">
        <v>2</v>
      </c>
      <c r="K17" s="87">
        <v>3</v>
      </c>
      <c r="L17" s="226">
        <v>2</v>
      </c>
      <c r="M17" s="226">
        <v>2</v>
      </c>
      <c r="N17" s="109">
        <v>3</v>
      </c>
      <c r="O17" s="110">
        <v>3</v>
      </c>
      <c r="P17" s="87">
        <v>3</v>
      </c>
      <c r="Q17" s="87">
        <v>3</v>
      </c>
      <c r="R17" s="226">
        <v>2</v>
      </c>
      <c r="S17" s="446">
        <v>2</v>
      </c>
      <c r="T17" s="110">
        <v>3</v>
      </c>
      <c r="U17" s="87">
        <v>5</v>
      </c>
      <c r="V17" s="87">
        <v>3</v>
      </c>
      <c r="W17" s="87">
        <v>3</v>
      </c>
      <c r="X17" s="109">
        <v>3</v>
      </c>
    </row>
    <row r="18" spans="1:24">
      <c r="A18" s="808"/>
      <c r="B18" s="466">
        <v>44665</v>
      </c>
      <c r="C18" s="74" t="s">
        <v>319</v>
      </c>
      <c r="D18" s="576" t="s">
        <v>80</v>
      </c>
      <c r="E18" s="576" t="s">
        <v>17</v>
      </c>
      <c r="F18" s="468">
        <v>36</v>
      </c>
      <c r="G18" s="127">
        <v>12</v>
      </c>
      <c r="H18" s="128">
        <v>14</v>
      </c>
      <c r="I18" s="396">
        <v>10</v>
      </c>
      <c r="J18" s="127">
        <v>3</v>
      </c>
      <c r="K18" s="175">
        <v>2</v>
      </c>
      <c r="L18" s="175">
        <v>2</v>
      </c>
      <c r="M18" s="175">
        <v>2</v>
      </c>
      <c r="N18" s="129">
        <v>3</v>
      </c>
      <c r="O18" s="130">
        <v>3</v>
      </c>
      <c r="P18" s="128">
        <v>3</v>
      </c>
      <c r="Q18" s="175">
        <v>2</v>
      </c>
      <c r="R18" s="128">
        <v>3</v>
      </c>
      <c r="S18" s="129">
        <v>3</v>
      </c>
      <c r="T18" s="177">
        <v>2</v>
      </c>
      <c r="U18" s="128">
        <v>2</v>
      </c>
      <c r="V18" s="471">
        <v>1</v>
      </c>
      <c r="W18" s="175">
        <v>2</v>
      </c>
      <c r="X18" s="129">
        <v>3</v>
      </c>
    </row>
    <row r="19" spans="1:24">
      <c r="A19" s="808"/>
      <c r="B19" s="467">
        <v>44665</v>
      </c>
      <c r="C19" s="74" t="s">
        <v>320</v>
      </c>
      <c r="D19" s="576" t="s">
        <v>80</v>
      </c>
      <c r="E19" s="576" t="s">
        <v>17</v>
      </c>
      <c r="F19" s="463" t="s">
        <v>92</v>
      </c>
      <c r="G19" s="127">
        <v>15</v>
      </c>
      <c r="H19" s="128">
        <v>15</v>
      </c>
      <c r="I19" s="464" t="s">
        <v>92</v>
      </c>
      <c r="J19" s="127">
        <v>3</v>
      </c>
      <c r="K19" s="128">
        <v>3</v>
      </c>
      <c r="L19" s="128">
        <v>3</v>
      </c>
      <c r="M19" s="128">
        <v>3</v>
      </c>
      <c r="N19" s="129">
        <v>3</v>
      </c>
      <c r="O19" s="130">
        <v>3</v>
      </c>
      <c r="P19" s="128">
        <v>3</v>
      </c>
      <c r="Q19" s="128">
        <v>3</v>
      </c>
      <c r="R19" s="128">
        <v>3</v>
      </c>
      <c r="S19" s="129">
        <v>3</v>
      </c>
      <c r="T19" s="409" t="s">
        <v>284</v>
      </c>
      <c r="U19" s="410" t="s">
        <v>284</v>
      </c>
      <c r="V19" s="410" t="s">
        <v>284</v>
      </c>
      <c r="W19" s="410" t="s">
        <v>284</v>
      </c>
      <c r="X19" s="411" t="s">
        <v>284</v>
      </c>
    </row>
    <row r="20" spans="1:24">
      <c r="A20" s="808"/>
      <c r="B20" s="466">
        <v>44707</v>
      </c>
      <c r="C20" s="75" t="s">
        <v>321</v>
      </c>
      <c r="D20" s="613"/>
      <c r="E20" s="613"/>
      <c r="F20" s="432">
        <v>46</v>
      </c>
      <c r="G20" s="433">
        <v>15</v>
      </c>
      <c r="H20" s="415">
        <v>15</v>
      </c>
      <c r="I20" s="434">
        <v>16</v>
      </c>
      <c r="J20" s="127">
        <v>3</v>
      </c>
      <c r="K20" s="128">
        <v>3</v>
      </c>
      <c r="L20" s="128">
        <v>3</v>
      </c>
      <c r="M20" s="128">
        <v>3</v>
      </c>
      <c r="N20" s="129">
        <v>3</v>
      </c>
      <c r="O20" s="130">
        <v>3</v>
      </c>
      <c r="P20" s="128">
        <v>3</v>
      </c>
      <c r="Q20" s="128">
        <v>3</v>
      </c>
      <c r="R20" s="128">
        <v>3</v>
      </c>
      <c r="S20" s="129">
        <v>3</v>
      </c>
      <c r="T20" s="414">
        <v>3</v>
      </c>
      <c r="U20" s="415">
        <v>3</v>
      </c>
      <c r="V20" s="415">
        <v>4</v>
      </c>
      <c r="W20" s="415">
        <v>3</v>
      </c>
      <c r="X20" s="416">
        <v>3</v>
      </c>
    </row>
    <row r="21" spans="1:24">
      <c r="A21" s="808"/>
      <c r="B21" s="467">
        <v>44665</v>
      </c>
      <c r="C21" s="74" t="s">
        <v>322</v>
      </c>
      <c r="D21" s="576" t="s">
        <v>80</v>
      </c>
      <c r="E21" s="576" t="s">
        <v>17</v>
      </c>
      <c r="F21" s="463" t="s">
        <v>92</v>
      </c>
      <c r="G21" s="127">
        <v>13</v>
      </c>
      <c r="H21" s="128">
        <v>14</v>
      </c>
      <c r="I21" s="464" t="s">
        <v>92</v>
      </c>
      <c r="J21" s="183">
        <v>2</v>
      </c>
      <c r="K21" s="128">
        <v>3</v>
      </c>
      <c r="L21" s="128">
        <v>3</v>
      </c>
      <c r="M21" s="128">
        <v>3</v>
      </c>
      <c r="N21" s="129">
        <v>2</v>
      </c>
      <c r="O21" s="130">
        <v>3</v>
      </c>
      <c r="P21" s="128">
        <v>3</v>
      </c>
      <c r="Q21" s="128">
        <v>3</v>
      </c>
      <c r="R21" s="128">
        <v>3</v>
      </c>
      <c r="S21" s="176">
        <v>2</v>
      </c>
      <c r="T21" s="409" t="s">
        <v>93</v>
      </c>
      <c r="U21" s="410" t="s">
        <v>93</v>
      </c>
      <c r="V21" s="410" t="s">
        <v>93</v>
      </c>
      <c r="W21" s="410" t="s">
        <v>93</v>
      </c>
      <c r="X21" s="411" t="s">
        <v>93</v>
      </c>
    </row>
    <row r="22" spans="1:24">
      <c r="A22" s="808"/>
      <c r="B22" s="466">
        <v>44707</v>
      </c>
      <c r="C22" s="75" t="s">
        <v>323</v>
      </c>
      <c r="D22" s="613"/>
      <c r="E22" s="613"/>
      <c r="F22" s="432">
        <v>42</v>
      </c>
      <c r="G22" s="433">
        <v>13</v>
      </c>
      <c r="H22" s="415">
        <v>14</v>
      </c>
      <c r="I22" s="434">
        <v>15</v>
      </c>
      <c r="J22" s="183">
        <v>2</v>
      </c>
      <c r="K22" s="415">
        <v>3</v>
      </c>
      <c r="L22" s="415">
        <v>3</v>
      </c>
      <c r="M22" s="415">
        <v>3</v>
      </c>
      <c r="N22" s="176">
        <v>2</v>
      </c>
      <c r="O22" s="414">
        <v>3</v>
      </c>
      <c r="P22" s="415">
        <v>3</v>
      </c>
      <c r="Q22" s="415">
        <v>3</v>
      </c>
      <c r="R22" s="415">
        <v>3</v>
      </c>
      <c r="S22" s="176">
        <v>2</v>
      </c>
      <c r="T22" s="414">
        <v>3</v>
      </c>
      <c r="U22" s="415">
        <v>4</v>
      </c>
      <c r="V22" s="415">
        <v>2</v>
      </c>
      <c r="W22" s="415">
        <v>3</v>
      </c>
      <c r="X22" s="416">
        <v>3</v>
      </c>
    </row>
    <row r="23" spans="1:24">
      <c r="A23" s="808"/>
      <c r="B23" s="466">
        <v>44665</v>
      </c>
      <c r="C23" s="74" t="s">
        <v>324</v>
      </c>
      <c r="D23" s="576" t="s">
        <v>80</v>
      </c>
      <c r="E23" s="576" t="s">
        <v>28</v>
      </c>
      <c r="F23" s="395">
        <v>48</v>
      </c>
      <c r="G23" s="127">
        <v>17</v>
      </c>
      <c r="H23" s="128">
        <v>15</v>
      </c>
      <c r="I23" s="396">
        <v>16</v>
      </c>
      <c r="J23" s="127">
        <v>4</v>
      </c>
      <c r="K23" s="128">
        <v>3</v>
      </c>
      <c r="L23" s="128">
        <v>4</v>
      </c>
      <c r="M23" s="128">
        <v>3</v>
      </c>
      <c r="N23" s="129">
        <v>3</v>
      </c>
      <c r="O23" s="130">
        <v>3</v>
      </c>
      <c r="P23" s="128">
        <v>3</v>
      </c>
      <c r="Q23" s="128">
        <v>3</v>
      </c>
      <c r="R23" s="128">
        <v>3</v>
      </c>
      <c r="S23" s="129">
        <v>3</v>
      </c>
      <c r="T23" s="130">
        <v>3</v>
      </c>
      <c r="U23" s="128">
        <v>4</v>
      </c>
      <c r="V23" s="128">
        <v>3</v>
      </c>
      <c r="W23" s="128">
        <v>3</v>
      </c>
      <c r="X23" s="129">
        <v>3</v>
      </c>
    </row>
    <row r="24" spans="1:24">
      <c r="A24" s="809"/>
      <c r="B24" s="466">
        <v>44665</v>
      </c>
      <c r="C24" s="77" t="s">
        <v>325</v>
      </c>
      <c r="D24" s="578" t="s">
        <v>80</v>
      </c>
      <c r="E24" s="578" t="s">
        <v>17</v>
      </c>
      <c r="F24" s="435">
        <v>48</v>
      </c>
      <c r="G24" s="350">
        <v>18</v>
      </c>
      <c r="H24" s="351">
        <v>15</v>
      </c>
      <c r="I24" s="354">
        <v>15</v>
      </c>
      <c r="J24" s="350">
        <v>4</v>
      </c>
      <c r="K24" s="351">
        <v>3</v>
      </c>
      <c r="L24" s="351">
        <v>3</v>
      </c>
      <c r="M24" s="351">
        <v>4</v>
      </c>
      <c r="N24" s="352">
        <v>4</v>
      </c>
      <c r="O24" s="353">
        <v>3</v>
      </c>
      <c r="P24" s="351">
        <v>3</v>
      </c>
      <c r="Q24" s="351">
        <v>3</v>
      </c>
      <c r="R24" s="351">
        <v>3</v>
      </c>
      <c r="S24" s="352">
        <v>3</v>
      </c>
      <c r="T24" s="353">
        <v>3</v>
      </c>
      <c r="U24" s="351">
        <v>3</v>
      </c>
      <c r="V24" s="351">
        <v>3</v>
      </c>
      <c r="W24" s="351">
        <v>3</v>
      </c>
      <c r="X24" s="352">
        <v>3</v>
      </c>
    </row>
    <row r="25" spans="1:24">
      <c r="G25" s="229"/>
      <c r="H25" s="229"/>
      <c r="I25" s="229"/>
      <c r="J25" s="229"/>
      <c r="K25" s="229"/>
      <c r="L25" s="229"/>
      <c r="M25" s="229"/>
      <c r="N25" s="229"/>
      <c r="O25" s="229"/>
      <c r="P25" s="229"/>
      <c r="Q25" s="229"/>
      <c r="R25" s="229"/>
      <c r="S25" s="229"/>
      <c r="T25" s="229"/>
      <c r="U25" s="229"/>
      <c r="V25" s="229"/>
      <c r="W25" s="229"/>
      <c r="X25" s="229"/>
    </row>
    <row r="26" spans="1:24" ht="18.95">
      <c r="F26" s="745" t="s">
        <v>326</v>
      </c>
      <c r="G26" s="746"/>
      <c r="H26" s="759"/>
      <c r="I26" s="791" t="s">
        <v>160</v>
      </c>
      <c r="J26" s="793" t="s">
        <v>59</v>
      </c>
      <c r="K26" s="793"/>
      <c r="L26" s="793"/>
      <c r="M26" s="793"/>
      <c r="N26" s="794"/>
      <c r="O26" s="766" t="s">
        <v>60</v>
      </c>
      <c r="P26" s="767"/>
      <c r="Q26" s="767"/>
      <c r="R26" s="767"/>
      <c r="S26" s="768"/>
      <c r="T26" s="777" t="s">
        <v>61</v>
      </c>
      <c r="U26" s="778"/>
      <c r="V26" s="778"/>
      <c r="W26" s="778"/>
      <c r="X26" s="779"/>
    </row>
    <row r="27" spans="1:24">
      <c r="F27" s="747"/>
      <c r="G27" s="748"/>
      <c r="H27" s="760"/>
      <c r="I27" s="792"/>
      <c r="J27" s="10">
        <v>1</v>
      </c>
      <c r="K27" s="11">
        <v>2</v>
      </c>
      <c r="L27" s="11">
        <v>3</v>
      </c>
      <c r="M27" s="11">
        <v>4</v>
      </c>
      <c r="N27" s="188">
        <v>5</v>
      </c>
      <c r="O27" s="10">
        <v>6</v>
      </c>
      <c r="P27" s="11">
        <v>7</v>
      </c>
      <c r="Q27" s="11">
        <v>8</v>
      </c>
      <c r="R27" s="11">
        <v>9</v>
      </c>
      <c r="S27" s="12">
        <v>10</v>
      </c>
      <c r="T27" s="189">
        <v>11</v>
      </c>
      <c r="U27" s="11">
        <v>12</v>
      </c>
      <c r="V27" s="11">
        <v>13</v>
      </c>
      <c r="W27" s="11">
        <v>14</v>
      </c>
      <c r="X27" s="12">
        <v>15</v>
      </c>
    </row>
    <row r="28" spans="1:24">
      <c r="F28" s="747"/>
      <c r="G28" s="748"/>
      <c r="H28" s="760"/>
      <c r="I28" s="385" t="s">
        <v>161</v>
      </c>
      <c r="J28" s="223"/>
      <c r="K28" s="197"/>
      <c r="L28" s="197"/>
      <c r="M28" s="197"/>
      <c r="N28" s="386"/>
      <c r="O28" s="223"/>
      <c r="P28" s="197"/>
      <c r="Q28" s="197"/>
      <c r="R28" s="197"/>
      <c r="S28" s="224"/>
      <c r="T28" s="387"/>
      <c r="U28" s="197"/>
      <c r="V28" s="197">
        <v>1</v>
      </c>
      <c r="W28" s="197"/>
      <c r="X28" s="224"/>
    </row>
    <row r="29" spans="1:24">
      <c r="F29" s="747"/>
      <c r="G29" s="748"/>
      <c r="H29" s="760"/>
      <c r="I29" s="388" t="s">
        <v>162</v>
      </c>
      <c r="J29" s="33">
        <v>3</v>
      </c>
      <c r="K29" s="202">
        <v>1</v>
      </c>
      <c r="L29" s="202">
        <v>2</v>
      </c>
      <c r="M29" s="202">
        <v>2</v>
      </c>
      <c r="N29" s="203">
        <v>2</v>
      </c>
      <c r="O29" s="204"/>
      <c r="P29" s="208"/>
      <c r="Q29" s="202">
        <v>1</v>
      </c>
      <c r="R29" s="202">
        <v>1</v>
      </c>
      <c r="S29" s="34">
        <v>3</v>
      </c>
      <c r="T29" s="30">
        <v>1</v>
      </c>
      <c r="U29" s="31">
        <v>1</v>
      </c>
      <c r="V29" s="31">
        <v>1</v>
      </c>
      <c r="W29" s="31">
        <v>1</v>
      </c>
      <c r="X29" s="210"/>
    </row>
    <row r="30" spans="1:24">
      <c r="F30" s="747"/>
      <c r="G30" s="748"/>
      <c r="H30" s="760"/>
      <c r="I30" s="29" t="s">
        <v>163</v>
      </c>
      <c r="J30" s="33">
        <v>3</v>
      </c>
      <c r="K30" s="31">
        <v>7</v>
      </c>
      <c r="L30" s="31">
        <v>5</v>
      </c>
      <c r="M30" s="31">
        <v>5</v>
      </c>
      <c r="N30" s="32">
        <v>5</v>
      </c>
      <c r="O30" s="33">
        <v>8</v>
      </c>
      <c r="P30" s="202">
        <v>8</v>
      </c>
      <c r="Q30" s="202">
        <v>7</v>
      </c>
      <c r="R30" s="202">
        <v>7</v>
      </c>
      <c r="S30" s="34">
        <v>5</v>
      </c>
      <c r="T30" s="30">
        <v>5</v>
      </c>
      <c r="U30" s="31">
        <v>2</v>
      </c>
      <c r="V30" s="31">
        <v>3</v>
      </c>
      <c r="W30" s="31">
        <v>5</v>
      </c>
      <c r="X30" s="34">
        <v>6</v>
      </c>
    </row>
    <row r="31" spans="1:24">
      <c r="F31" s="747"/>
      <c r="G31" s="748"/>
      <c r="H31" s="760"/>
      <c r="I31" s="29" t="s">
        <v>164</v>
      </c>
      <c r="J31" s="33">
        <v>2</v>
      </c>
      <c r="K31" s="208"/>
      <c r="L31" s="31">
        <v>1</v>
      </c>
      <c r="M31" s="31">
        <v>1</v>
      </c>
      <c r="N31" s="32">
        <v>1</v>
      </c>
      <c r="O31" s="204"/>
      <c r="P31" s="208"/>
      <c r="Q31" s="208"/>
      <c r="R31" s="208"/>
      <c r="S31" s="210"/>
      <c r="T31" s="211"/>
      <c r="U31" s="31">
        <v>2</v>
      </c>
      <c r="V31" s="31">
        <v>1</v>
      </c>
      <c r="W31" s="208"/>
      <c r="X31" s="210"/>
    </row>
    <row r="32" spans="1:24">
      <c r="F32" s="747"/>
      <c r="G32" s="748"/>
      <c r="H32" s="760"/>
      <c r="I32" s="29" t="s">
        <v>165</v>
      </c>
      <c r="J32" s="204"/>
      <c r="K32" s="208"/>
      <c r="L32" s="208"/>
      <c r="M32" s="208"/>
      <c r="N32" s="207"/>
      <c r="O32" s="204"/>
      <c r="P32" s="208"/>
      <c r="Q32" s="208"/>
      <c r="R32" s="208"/>
      <c r="S32" s="210"/>
      <c r="T32" s="211"/>
      <c r="U32" s="31">
        <v>1</v>
      </c>
      <c r="V32" s="208"/>
      <c r="W32" s="208"/>
      <c r="X32" s="210"/>
    </row>
    <row r="33" spans="3:24">
      <c r="F33" s="747"/>
      <c r="G33" s="748"/>
      <c r="H33" s="760"/>
      <c r="I33" s="389" t="s">
        <v>166</v>
      </c>
      <c r="J33" s="204"/>
      <c r="K33" s="208"/>
      <c r="L33" s="208"/>
      <c r="M33" s="208"/>
      <c r="N33" s="207"/>
      <c r="O33" s="204"/>
      <c r="P33" s="208"/>
      <c r="Q33" s="208"/>
      <c r="R33" s="208"/>
      <c r="S33" s="210"/>
      <c r="T33" s="211"/>
      <c r="U33" s="208"/>
      <c r="V33" s="208"/>
      <c r="W33" s="208"/>
      <c r="X33" s="210"/>
    </row>
    <row r="34" spans="3:24">
      <c r="F34" s="747"/>
      <c r="G34" s="748"/>
      <c r="H34" s="760"/>
      <c r="I34" s="389" t="s">
        <v>167</v>
      </c>
      <c r="J34" s="204"/>
      <c r="K34" s="208"/>
      <c r="L34" s="208"/>
      <c r="M34" s="208"/>
      <c r="N34" s="207"/>
      <c r="O34" s="204"/>
      <c r="P34" s="208"/>
      <c r="Q34" s="208"/>
      <c r="R34" s="208"/>
      <c r="S34" s="210"/>
      <c r="T34" s="211"/>
      <c r="U34" s="208"/>
      <c r="V34" s="208"/>
      <c r="W34" s="208"/>
      <c r="X34" s="210"/>
    </row>
    <row r="35" spans="3:24">
      <c r="F35" s="747"/>
      <c r="G35" s="748"/>
      <c r="H35" s="760"/>
      <c r="I35" s="389" t="s">
        <v>168</v>
      </c>
      <c r="J35" s="204"/>
      <c r="K35" s="208"/>
      <c r="L35" s="208"/>
      <c r="M35" s="208"/>
      <c r="N35" s="207"/>
      <c r="O35" s="204"/>
      <c r="P35" s="208"/>
      <c r="Q35" s="208"/>
      <c r="R35" s="208"/>
      <c r="S35" s="210"/>
      <c r="T35" s="211"/>
      <c r="U35" s="208"/>
      <c r="V35" s="208"/>
      <c r="W35" s="208"/>
      <c r="X35" s="210"/>
    </row>
    <row r="36" spans="3:24">
      <c r="F36" s="749"/>
      <c r="G36" s="750"/>
      <c r="H36" s="761"/>
      <c r="I36" s="390" t="s">
        <v>169</v>
      </c>
      <c r="J36" s="214"/>
      <c r="K36" s="215"/>
      <c r="L36" s="215"/>
      <c r="M36" s="215"/>
      <c r="N36" s="216"/>
      <c r="O36" s="214"/>
      <c r="P36" s="215"/>
      <c r="Q36" s="215"/>
      <c r="R36" s="215"/>
      <c r="S36" s="225"/>
      <c r="T36" s="39">
        <v>2</v>
      </c>
      <c r="U36" s="40">
        <v>2</v>
      </c>
      <c r="V36" s="40">
        <v>2</v>
      </c>
      <c r="W36" s="40">
        <v>2</v>
      </c>
      <c r="X36" s="43">
        <v>2</v>
      </c>
    </row>
    <row r="38" spans="3:24" ht="48">
      <c r="C38" s="698" t="s">
        <v>327</v>
      </c>
      <c r="D38" s="622" t="s">
        <v>12</v>
      </c>
      <c r="E38" s="619" t="s">
        <v>13</v>
      </c>
      <c r="F38" s="621" t="s">
        <v>14</v>
      </c>
      <c r="G38" s="621" t="s">
        <v>15</v>
      </c>
      <c r="H38" s="620" t="s">
        <v>16</v>
      </c>
    </row>
    <row r="39" spans="3:24">
      <c r="C39" s="699"/>
      <c r="D39" s="618" t="s">
        <v>17</v>
      </c>
      <c r="E39" s="21" t="s">
        <v>222</v>
      </c>
      <c r="F39" s="636">
        <f>AVERAGE(F17,F18,F20,F22,F24)</f>
        <v>42.8</v>
      </c>
      <c r="G39" s="21" t="s">
        <v>194</v>
      </c>
      <c r="H39" s="199" t="s">
        <v>24</v>
      </c>
    </row>
    <row r="40" spans="3:24">
      <c r="C40" s="699"/>
      <c r="D40" s="580" t="s">
        <v>21</v>
      </c>
      <c r="E40" s="31">
        <v>0</v>
      </c>
      <c r="F40" s="651"/>
      <c r="G40" s="208"/>
      <c r="H40" s="210"/>
    </row>
    <row r="41" spans="3:24">
      <c r="C41" s="699"/>
      <c r="D41" s="624" t="s">
        <v>25</v>
      </c>
      <c r="E41" s="372">
        <v>0</v>
      </c>
      <c r="F41" s="648"/>
      <c r="G41" s="644"/>
      <c r="H41" s="643"/>
    </row>
    <row r="42" spans="3:24">
      <c r="C42" s="772"/>
      <c r="D42" s="640" t="s">
        <v>28</v>
      </c>
      <c r="E42" s="372" t="s">
        <v>224</v>
      </c>
      <c r="F42" s="635">
        <v>48</v>
      </c>
      <c r="G42" s="372" t="s">
        <v>30</v>
      </c>
      <c r="H42" s="643"/>
    </row>
    <row r="43" spans="3:24">
      <c r="C43" s="772"/>
      <c r="D43" s="626" t="s">
        <v>31</v>
      </c>
      <c r="E43" s="40">
        <v>0</v>
      </c>
      <c r="F43" s="645"/>
      <c r="G43" s="215"/>
      <c r="H43" s="225"/>
    </row>
    <row r="44" spans="3:24">
      <c r="C44" s="699"/>
      <c r="D44" s="618" t="s">
        <v>33</v>
      </c>
      <c r="E44" s="21">
        <v>0</v>
      </c>
      <c r="F44" s="658"/>
      <c r="G44" s="647"/>
      <c r="H44" s="646"/>
    </row>
    <row r="45" spans="3:24">
      <c r="C45" s="700"/>
      <c r="D45" s="623" t="s">
        <v>37</v>
      </c>
      <c r="E45" s="40" t="s">
        <v>40</v>
      </c>
      <c r="F45" s="632">
        <f>AVERAGE(F17,F18,F20,F22,F23,F24)</f>
        <v>43.666666666666664</v>
      </c>
      <c r="G45" s="40" t="s">
        <v>328</v>
      </c>
      <c r="H45" s="43" t="s">
        <v>329</v>
      </c>
    </row>
    <row r="62" spans="1:14">
      <c r="A62" s="859" t="s">
        <v>297</v>
      </c>
      <c r="B62" s="860"/>
      <c r="C62" s="860"/>
      <c r="D62" s="860"/>
      <c r="E62" s="860"/>
      <c r="F62" s="860"/>
      <c r="G62" s="860"/>
      <c r="H62" s="860"/>
      <c r="I62" s="860"/>
      <c r="J62" s="860"/>
      <c r="K62" s="860"/>
      <c r="L62" s="860"/>
      <c r="M62" s="860"/>
      <c r="N62" s="861"/>
    </row>
    <row r="63" spans="1:14">
      <c r="A63" s="862"/>
      <c r="B63" s="863"/>
      <c r="C63" s="863"/>
      <c r="D63" s="863"/>
      <c r="E63" s="863"/>
      <c r="F63" s="863"/>
      <c r="G63" s="863"/>
      <c r="H63" s="863"/>
      <c r="I63" s="863"/>
      <c r="J63" s="863"/>
      <c r="K63" s="863"/>
      <c r="L63" s="863"/>
      <c r="M63" s="863"/>
      <c r="N63" s="864"/>
    </row>
    <row r="65" spans="3:8" ht="48">
      <c r="C65" s="698" t="s">
        <v>298</v>
      </c>
      <c r="D65" s="622" t="s">
        <v>12</v>
      </c>
      <c r="E65" s="619" t="s">
        <v>13</v>
      </c>
      <c r="F65" s="621" t="s">
        <v>14</v>
      </c>
      <c r="G65" s="621" t="s">
        <v>15</v>
      </c>
      <c r="H65" s="620" t="s">
        <v>16</v>
      </c>
    </row>
    <row r="66" spans="3:8">
      <c r="C66" s="699"/>
      <c r="D66" s="618" t="s">
        <v>17</v>
      </c>
      <c r="E66" s="21" t="s">
        <v>299</v>
      </c>
      <c r="F66" s="636">
        <v>42</v>
      </c>
      <c r="G66" s="21" t="s">
        <v>300</v>
      </c>
      <c r="H66" s="199" t="s">
        <v>223</v>
      </c>
    </row>
    <row r="67" spans="3:8">
      <c r="C67" s="699"/>
      <c r="D67" s="580" t="s">
        <v>21</v>
      </c>
      <c r="E67" s="31" t="s">
        <v>301</v>
      </c>
      <c r="F67" s="634">
        <v>39.700000000000003</v>
      </c>
      <c r="G67" s="31" t="s">
        <v>292</v>
      </c>
      <c r="H67" s="34" t="s">
        <v>24</v>
      </c>
    </row>
    <row r="68" spans="3:8">
      <c r="C68" s="699"/>
      <c r="D68" s="624" t="s">
        <v>25</v>
      </c>
      <c r="E68" s="372" t="s">
        <v>302</v>
      </c>
      <c r="F68" s="635">
        <v>43</v>
      </c>
      <c r="G68" s="372" t="s">
        <v>24</v>
      </c>
      <c r="H68" s="643"/>
    </row>
    <row r="69" spans="3:8">
      <c r="C69" s="772"/>
      <c r="D69" s="640" t="s">
        <v>28</v>
      </c>
      <c r="E69" s="372" t="s">
        <v>50</v>
      </c>
      <c r="F69" s="635">
        <v>48</v>
      </c>
      <c r="G69" s="372" t="s">
        <v>30</v>
      </c>
      <c r="H69" s="643"/>
    </row>
    <row r="70" spans="3:8">
      <c r="C70" s="772"/>
      <c r="D70" s="626" t="s">
        <v>31</v>
      </c>
      <c r="E70" s="40">
        <v>0</v>
      </c>
      <c r="F70" s="645"/>
      <c r="G70" s="215"/>
      <c r="H70" s="225"/>
    </row>
    <row r="71" spans="3:8">
      <c r="C71" s="699"/>
      <c r="D71" s="618" t="s">
        <v>33</v>
      </c>
      <c r="E71" s="21" t="s">
        <v>303</v>
      </c>
      <c r="F71" s="636">
        <v>40.9</v>
      </c>
      <c r="G71" s="21" t="s">
        <v>295</v>
      </c>
      <c r="H71" s="199" t="s">
        <v>24</v>
      </c>
    </row>
    <row r="72" spans="3:8">
      <c r="C72" s="700"/>
      <c r="D72" s="623" t="s">
        <v>37</v>
      </c>
      <c r="E72" s="40" t="s">
        <v>304</v>
      </c>
      <c r="F72" s="632">
        <v>42.2</v>
      </c>
      <c r="G72" s="40" t="s">
        <v>305</v>
      </c>
      <c r="H72" s="43" t="s">
        <v>223</v>
      </c>
    </row>
  </sheetData>
  <mergeCells count="30">
    <mergeCell ref="B11:N11"/>
    <mergeCell ref="T26:X26"/>
    <mergeCell ref="B15:B16"/>
    <mergeCell ref="C15:C16"/>
    <mergeCell ref="F15:F16"/>
    <mergeCell ref="G15:I15"/>
    <mergeCell ref="J15:N15"/>
    <mergeCell ref="A1:Y1"/>
    <mergeCell ref="A3:D9"/>
    <mergeCell ref="F3:F4"/>
    <mergeCell ref="G3:I3"/>
    <mergeCell ref="J3:N3"/>
    <mergeCell ref="O3:S3"/>
    <mergeCell ref="T3:X3"/>
    <mergeCell ref="T15:X15"/>
    <mergeCell ref="O26:S26"/>
    <mergeCell ref="U13:W13"/>
    <mergeCell ref="A62:N63"/>
    <mergeCell ref="C65:C72"/>
    <mergeCell ref="F13:H13"/>
    <mergeCell ref="K13:M13"/>
    <mergeCell ref="C38:C45"/>
    <mergeCell ref="P13:R13"/>
    <mergeCell ref="O15:S15"/>
    <mergeCell ref="A15:A24"/>
    <mergeCell ref="F26:H36"/>
    <mergeCell ref="I26:I27"/>
    <mergeCell ref="J26:N26"/>
    <mergeCell ref="D15:D16"/>
    <mergeCell ref="E15:E1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54860-FC90-464D-94F6-3C6EC3CDC847}">
  <dimension ref="A1:Y48"/>
  <sheetViews>
    <sheetView workbookViewId="0">
      <selection activeCell="E30" sqref="E30"/>
    </sheetView>
  </sheetViews>
  <sheetFormatPr defaultColWidth="8.85546875" defaultRowHeight="15"/>
  <cols>
    <col min="1" max="1" width="23.7109375" customWidth="1"/>
    <col min="2" max="2" width="12.7109375" customWidth="1"/>
    <col min="3" max="3" width="19.7109375" customWidth="1"/>
    <col min="4" max="4" width="22" bestFit="1" customWidth="1"/>
    <col min="5" max="5" width="17.42578125" customWidth="1"/>
    <col min="6" max="6" width="12.7109375" customWidth="1"/>
    <col min="7" max="8" width="10.28515625" customWidth="1"/>
  </cols>
  <sheetData>
    <row r="1" spans="1:25" ht="33">
      <c r="A1" s="740" t="s">
        <v>330</v>
      </c>
      <c r="B1" s="741"/>
      <c r="C1" s="741"/>
      <c r="D1" s="741"/>
      <c r="E1" s="741"/>
      <c r="F1" s="741"/>
      <c r="G1" s="741"/>
      <c r="H1" s="741"/>
      <c r="I1" s="741"/>
      <c r="J1" s="741"/>
      <c r="K1" s="741"/>
      <c r="L1" s="741"/>
      <c r="M1" s="741"/>
      <c r="N1" s="741"/>
      <c r="O1" s="741"/>
      <c r="P1" s="741"/>
      <c r="Q1" s="741"/>
      <c r="R1" s="741"/>
      <c r="S1" s="741"/>
      <c r="T1" s="741"/>
      <c r="U1" s="741"/>
      <c r="V1" s="741"/>
      <c r="W1" s="741"/>
      <c r="X1" s="741"/>
      <c r="Y1" s="742"/>
    </row>
    <row r="3" spans="1:25" ht="156.75" customHeight="1">
      <c r="A3" s="232" t="s">
        <v>226</v>
      </c>
      <c r="B3" s="865" t="s">
        <v>331</v>
      </c>
      <c r="C3" s="866"/>
      <c r="D3" s="866"/>
      <c r="E3" s="866"/>
      <c r="F3" s="866"/>
      <c r="G3" s="866"/>
      <c r="H3" s="866"/>
      <c r="I3" s="866"/>
      <c r="J3" s="866"/>
      <c r="K3" s="866"/>
      <c r="L3" s="866"/>
      <c r="M3" s="866"/>
      <c r="N3" s="867"/>
    </row>
    <row r="5" spans="1:25" ht="18.95">
      <c r="A5" s="837" t="s">
        <v>56</v>
      </c>
      <c r="B5" s="838"/>
      <c r="C5" s="838"/>
      <c r="D5" s="854"/>
      <c r="E5" s="591"/>
      <c r="F5" s="817" t="s">
        <v>57</v>
      </c>
      <c r="G5" s="785" t="s">
        <v>58</v>
      </c>
      <c r="H5" s="819"/>
      <c r="I5" s="787"/>
      <c r="J5" s="793" t="s">
        <v>59</v>
      </c>
      <c r="K5" s="793"/>
      <c r="L5" s="793"/>
      <c r="M5" s="793"/>
      <c r="N5" s="793"/>
      <c r="O5" s="766" t="s">
        <v>60</v>
      </c>
      <c r="P5" s="767"/>
      <c r="Q5" s="767"/>
      <c r="R5" s="767"/>
      <c r="S5" s="768"/>
      <c r="T5" s="778" t="s">
        <v>61</v>
      </c>
      <c r="U5" s="778"/>
      <c r="V5" s="778"/>
      <c r="W5" s="778"/>
      <c r="X5" s="779"/>
    </row>
    <row r="6" spans="1:25" ht="15" customHeight="1">
      <c r="A6" s="839"/>
      <c r="B6" s="840"/>
      <c r="C6" s="840"/>
      <c r="D6" s="855"/>
      <c r="E6" s="592"/>
      <c r="F6" s="818"/>
      <c r="G6" s="234" t="s">
        <v>63</v>
      </c>
      <c r="H6" s="4" t="s">
        <v>64</v>
      </c>
      <c r="I6" s="235" t="s">
        <v>65</v>
      </c>
      <c r="J6" s="10">
        <v>1</v>
      </c>
      <c r="K6" s="11">
        <v>2</v>
      </c>
      <c r="L6" s="11">
        <v>3</v>
      </c>
      <c r="M6" s="11">
        <v>4</v>
      </c>
      <c r="N6" s="188">
        <v>5</v>
      </c>
      <c r="O6" s="10">
        <v>6</v>
      </c>
      <c r="P6" s="11">
        <v>7</v>
      </c>
      <c r="Q6" s="11">
        <v>8</v>
      </c>
      <c r="R6" s="11">
        <v>9</v>
      </c>
      <c r="S6" s="188">
        <v>10</v>
      </c>
      <c r="T6" s="10">
        <v>11</v>
      </c>
      <c r="U6" s="11">
        <v>12</v>
      </c>
      <c r="V6" s="11">
        <v>13</v>
      </c>
      <c r="W6" s="11">
        <v>14</v>
      </c>
      <c r="X6" s="12">
        <v>15</v>
      </c>
    </row>
    <row r="7" spans="1:25" ht="15" customHeight="1">
      <c r="A7" s="839"/>
      <c r="B7" s="840"/>
      <c r="C7" s="840"/>
      <c r="D7" s="855"/>
      <c r="E7" s="600" t="s">
        <v>67</v>
      </c>
      <c r="F7" s="31">
        <v>43</v>
      </c>
      <c r="G7" s="31">
        <v>14.9</v>
      </c>
      <c r="H7" s="31">
        <v>14.1</v>
      </c>
      <c r="I7" s="31">
        <v>14</v>
      </c>
      <c r="J7" s="31">
        <v>3.1</v>
      </c>
      <c r="K7" s="31">
        <v>3</v>
      </c>
      <c r="L7" s="31">
        <v>3.1</v>
      </c>
      <c r="M7" s="31">
        <v>2.8</v>
      </c>
      <c r="N7" s="31">
        <v>2.9</v>
      </c>
      <c r="O7" s="31">
        <v>3</v>
      </c>
      <c r="P7" s="31">
        <v>3</v>
      </c>
      <c r="Q7" s="31">
        <v>2.9</v>
      </c>
      <c r="R7" s="31">
        <v>2.7</v>
      </c>
      <c r="S7" s="31">
        <v>2.5</v>
      </c>
      <c r="T7" s="31">
        <v>2.9</v>
      </c>
      <c r="U7" s="31">
        <v>3.7</v>
      </c>
      <c r="V7" s="31">
        <v>2.2000000000000002</v>
      </c>
      <c r="W7" s="31">
        <v>2.2999999999999998</v>
      </c>
      <c r="X7" s="31">
        <v>2.8</v>
      </c>
    </row>
    <row r="8" spans="1:25" ht="15" customHeight="1">
      <c r="A8" s="839"/>
      <c r="B8" s="840"/>
      <c r="C8" s="840"/>
      <c r="D8" s="855"/>
      <c r="E8" s="580" t="s">
        <v>68</v>
      </c>
      <c r="F8" s="31">
        <v>41</v>
      </c>
      <c r="G8" s="31">
        <v>13.9</v>
      </c>
      <c r="H8" s="31">
        <v>13.7</v>
      </c>
      <c r="I8" s="31">
        <v>13.3</v>
      </c>
      <c r="J8" s="31">
        <v>3</v>
      </c>
      <c r="K8" s="31">
        <v>2.7</v>
      </c>
      <c r="L8" s="31">
        <v>2.8</v>
      </c>
      <c r="M8" s="31">
        <v>2.7</v>
      </c>
      <c r="N8" s="31">
        <v>2.8</v>
      </c>
      <c r="O8" s="31">
        <v>3</v>
      </c>
      <c r="P8" s="31">
        <v>2.8</v>
      </c>
      <c r="Q8" s="31">
        <v>2.7</v>
      </c>
      <c r="R8" s="31">
        <v>2.7</v>
      </c>
      <c r="S8" s="31">
        <v>2.4</v>
      </c>
      <c r="T8" s="31">
        <v>2.6</v>
      </c>
      <c r="U8" s="31">
        <v>3.4</v>
      </c>
      <c r="V8" s="31">
        <v>2.4</v>
      </c>
      <c r="W8" s="31">
        <v>2.2999999999999998</v>
      </c>
      <c r="X8" s="31">
        <v>2.6</v>
      </c>
    </row>
    <row r="9" spans="1:25" ht="15" customHeight="1">
      <c r="A9" s="841"/>
      <c r="B9" s="842"/>
      <c r="C9" s="842"/>
      <c r="D9" s="856"/>
      <c r="E9" s="580" t="s">
        <v>69</v>
      </c>
      <c r="F9" s="31">
        <v>46.3</v>
      </c>
      <c r="G9" s="31">
        <v>15.7</v>
      </c>
      <c r="H9" s="31">
        <v>14.8</v>
      </c>
      <c r="I9" s="31">
        <v>15.7</v>
      </c>
      <c r="J9" s="31">
        <v>3.3</v>
      </c>
      <c r="K9" s="31">
        <v>3.1</v>
      </c>
      <c r="L9" s="31">
        <v>3.2</v>
      </c>
      <c r="M9" s="31">
        <v>3</v>
      </c>
      <c r="N9" s="31">
        <v>3.1</v>
      </c>
      <c r="O9" s="31">
        <v>3.1</v>
      </c>
      <c r="P9" s="31">
        <v>3</v>
      </c>
      <c r="Q9" s="31">
        <v>3</v>
      </c>
      <c r="R9" s="31">
        <v>2.9</v>
      </c>
      <c r="S9" s="31">
        <v>2.8</v>
      </c>
      <c r="T9" s="31">
        <v>3.2</v>
      </c>
      <c r="U9" s="31">
        <v>3.5</v>
      </c>
      <c r="V9" s="31">
        <v>2.8</v>
      </c>
      <c r="W9" s="31">
        <v>3</v>
      </c>
      <c r="X9" s="31">
        <v>3.2</v>
      </c>
    </row>
    <row r="11" spans="1:25" ht="74.25" customHeight="1">
      <c r="A11" s="45" t="s">
        <v>70</v>
      </c>
      <c r="B11" s="47"/>
      <c r="C11" s="244" t="s">
        <v>71</v>
      </c>
      <c r="D11" s="48"/>
      <c r="E11" s="49"/>
      <c r="F11" s="774" t="s">
        <v>72</v>
      </c>
      <c r="G11" s="775"/>
      <c r="H11" s="776"/>
      <c r="I11" s="50"/>
      <c r="J11" s="51"/>
      <c r="K11" s="774" t="s">
        <v>73</v>
      </c>
      <c r="L11" s="775"/>
      <c r="M11" s="776"/>
      <c r="N11" s="50"/>
      <c r="O11" s="52"/>
      <c r="P11" s="774" t="s">
        <v>74</v>
      </c>
      <c r="Q11" s="775"/>
      <c r="R11" s="776"/>
      <c r="S11" s="50"/>
      <c r="T11" s="53"/>
      <c r="U11" s="774" t="s">
        <v>75</v>
      </c>
      <c r="V11" s="775"/>
      <c r="W11" s="776"/>
    </row>
    <row r="13" spans="1:25" ht="18.75" customHeight="1">
      <c r="A13" s="807" t="s">
        <v>228</v>
      </c>
      <c r="B13" s="724" t="s">
        <v>76</v>
      </c>
      <c r="C13" s="822" t="s">
        <v>77</v>
      </c>
      <c r="D13" s="850" t="s">
        <v>78</v>
      </c>
      <c r="E13" s="852" t="s">
        <v>12</v>
      </c>
      <c r="F13" s="822" t="s">
        <v>57</v>
      </c>
      <c r="G13" s="804" t="s">
        <v>58</v>
      </c>
      <c r="H13" s="805"/>
      <c r="I13" s="806"/>
      <c r="J13" s="764" t="s">
        <v>59</v>
      </c>
      <c r="K13" s="764"/>
      <c r="L13" s="764"/>
      <c r="M13" s="764"/>
      <c r="N13" s="765"/>
      <c r="O13" s="767" t="s">
        <v>60</v>
      </c>
      <c r="P13" s="767"/>
      <c r="Q13" s="767"/>
      <c r="R13" s="767"/>
      <c r="S13" s="768"/>
      <c r="T13" s="777" t="s">
        <v>61</v>
      </c>
      <c r="U13" s="778"/>
      <c r="V13" s="778"/>
      <c r="W13" s="778"/>
      <c r="X13" s="779"/>
    </row>
    <row r="14" spans="1:25" ht="15" customHeight="1">
      <c r="A14" s="808"/>
      <c r="B14" s="810"/>
      <c r="C14" s="823"/>
      <c r="D14" s="851"/>
      <c r="E14" s="853"/>
      <c r="F14" s="810"/>
      <c r="G14" s="245" t="s">
        <v>63</v>
      </c>
      <c r="H14" s="246" t="s">
        <v>64</v>
      </c>
      <c r="I14" s="247" t="s">
        <v>65</v>
      </c>
      <c r="J14" s="248">
        <v>1</v>
      </c>
      <c r="K14" s="249">
        <v>2</v>
      </c>
      <c r="L14" s="249">
        <v>3</v>
      </c>
      <c r="M14" s="249">
        <v>4</v>
      </c>
      <c r="N14" s="250">
        <v>5</v>
      </c>
      <c r="O14" s="251">
        <v>6</v>
      </c>
      <c r="P14" s="252">
        <v>7</v>
      </c>
      <c r="Q14" s="252">
        <v>8</v>
      </c>
      <c r="R14" s="252">
        <v>9</v>
      </c>
      <c r="S14" s="253">
        <v>10</v>
      </c>
      <c r="T14" s="254">
        <v>11</v>
      </c>
      <c r="U14" s="255">
        <v>12</v>
      </c>
      <c r="V14" s="255">
        <v>13</v>
      </c>
      <c r="W14" s="255">
        <v>14</v>
      </c>
      <c r="X14" s="256">
        <v>15</v>
      </c>
    </row>
    <row r="15" spans="1:25">
      <c r="A15" s="808"/>
      <c r="B15" s="469">
        <v>44665</v>
      </c>
      <c r="C15" s="73" t="s">
        <v>332</v>
      </c>
      <c r="D15" s="573" t="s">
        <v>80</v>
      </c>
      <c r="E15" s="573" t="s">
        <v>17</v>
      </c>
      <c r="F15" s="457">
        <v>43</v>
      </c>
      <c r="G15" s="110">
        <v>14.5</v>
      </c>
      <c r="H15" s="87">
        <v>15</v>
      </c>
      <c r="I15" s="88">
        <v>13.5</v>
      </c>
      <c r="J15" s="86">
        <v>3</v>
      </c>
      <c r="K15" s="87">
        <v>3</v>
      </c>
      <c r="L15" s="87">
        <v>3</v>
      </c>
      <c r="M15" s="226">
        <v>2.5</v>
      </c>
      <c r="N15" s="88">
        <v>3</v>
      </c>
      <c r="O15" s="86">
        <v>3</v>
      </c>
      <c r="P15" s="87">
        <v>3</v>
      </c>
      <c r="Q15" s="87">
        <v>3</v>
      </c>
      <c r="R15" s="87">
        <v>3</v>
      </c>
      <c r="S15" s="109">
        <v>3</v>
      </c>
      <c r="T15" s="110">
        <v>3</v>
      </c>
      <c r="U15" s="87">
        <v>3</v>
      </c>
      <c r="V15" s="226">
        <v>2</v>
      </c>
      <c r="W15" s="226">
        <v>2.5</v>
      </c>
      <c r="X15" s="109">
        <v>3</v>
      </c>
    </row>
    <row r="16" spans="1:25" ht="15" customHeight="1">
      <c r="A16" s="808"/>
      <c r="B16" s="469">
        <v>44665</v>
      </c>
      <c r="C16" s="74" t="s">
        <v>333</v>
      </c>
      <c r="D16" s="574" t="s">
        <v>80</v>
      </c>
      <c r="E16" s="574" t="s">
        <v>17</v>
      </c>
      <c r="F16" s="345">
        <v>44</v>
      </c>
      <c r="G16" s="112">
        <v>16</v>
      </c>
      <c r="H16" s="90">
        <v>14</v>
      </c>
      <c r="I16" s="91">
        <v>14</v>
      </c>
      <c r="J16" s="89">
        <v>3</v>
      </c>
      <c r="K16" s="90">
        <v>3</v>
      </c>
      <c r="L16" s="90">
        <v>4</v>
      </c>
      <c r="M16" s="90">
        <v>3</v>
      </c>
      <c r="N16" s="91">
        <v>3</v>
      </c>
      <c r="O16" s="89">
        <v>3</v>
      </c>
      <c r="P16" s="90">
        <v>3</v>
      </c>
      <c r="Q16" s="90">
        <v>3</v>
      </c>
      <c r="R16" s="90">
        <v>3</v>
      </c>
      <c r="S16" s="111">
        <v>2</v>
      </c>
      <c r="T16" s="112">
        <v>3</v>
      </c>
      <c r="U16" s="90">
        <v>4</v>
      </c>
      <c r="V16" s="160">
        <v>2</v>
      </c>
      <c r="W16" s="160">
        <v>2</v>
      </c>
      <c r="X16" s="111">
        <v>3</v>
      </c>
    </row>
    <row r="17" spans="1:24">
      <c r="A17" s="808"/>
      <c r="B17" s="469">
        <v>44665</v>
      </c>
      <c r="C17" s="74" t="s">
        <v>334</v>
      </c>
      <c r="D17" s="574" t="s">
        <v>80</v>
      </c>
      <c r="E17" s="574" t="s">
        <v>17</v>
      </c>
      <c r="F17" s="345">
        <v>38</v>
      </c>
      <c r="G17" s="112">
        <v>13</v>
      </c>
      <c r="H17" s="90">
        <v>15</v>
      </c>
      <c r="I17" s="91">
        <v>10</v>
      </c>
      <c r="J17" s="89">
        <v>3</v>
      </c>
      <c r="K17" s="160">
        <v>2</v>
      </c>
      <c r="L17" s="90">
        <v>3</v>
      </c>
      <c r="M17" s="160">
        <v>2</v>
      </c>
      <c r="N17" s="91">
        <v>3</v>
      </c>
      <c r="O17" s="89">
        <v>3</v>
      </c>
      <c r="P17" s="90">
        <v>3</v>
      </c>
      <c r="Q17" s="90">
        <v>3</v>
      </c>
      <c r="R17" s="90">
        <v>3</v>
      </c>
      <c r="S17" s="111">
        <v>3</v>
      </c>
      <c r="T17" s="170">
        <v>2</v>
      </c>
      <c r="U17" s="90">
        <v>3</v>
      </c>
      <c r="V17" s="160">
        <v>2</v>
      </c>
      <c r="W17" s="149">
        <v>1</v>
      </c>
      <c r="X17" s="162">
        <v>2</v>
      </c>
    </row>
    <row r="18" spans="1:24" ht="15" customHeight="1">
      <c r="A18" s="808"/>
      <c r="B18" s="469">
        <v>44665</v>
      </c>
      <c r="C18" s="74" t="s">
        <v>335</v>
      </c>
      <c r="D18" s="574" t="s">
        <v>80</v>
      </c>
      <c r="E18" s="574" t="s">
        <v>17</v>
      </c>
      <c r="F18" s="345">
        <v>47</v>
      </c>
      <c r="G18" s="112">
        <v>16.5</v>
      </c>
      <c r="H18" s="90">
        <v>15</v>
      </c>
      <c r="I18" s="91">
        <v>15.5</v>
      </c>
      <c r="J18" s="89">
        <v>3.5</v>
      </c>
      <c r="K18" s="90">
        <v>3.5</v>
      </c>
      <c r="L18" s="90">
        <v>3</v>
      </c>
      <c r="M18" s="90">
        <v>3.5</v>
      </c>
      <c r="N18" s="91">
        <v>3</v>
      </c>
      <c r="O18" s="89">
        <v>3</v>
      </c>
      <c r="P18" s="90">
        <v>3</v>
      </c>
      <c r="Q18" s="90">
        <v>3</v>
      </c>
      <c r="R18" s="90">
        <v>3</v>
      </c>
      <c r="S18" s="111">
        <v>3</v>
      </c>
      <c r="T18" s="112">
        <v>3</v>
      </c>
      <c r="U18" s="90">
        <v>3.5</v>
      </c>
      <c r="V18" s="90">
        <v>3</v>
      </c>
      <c r="W18" s="90">
        <v>3</v>
      </c>
      <c r="X18" s="111">
        <v>3</v>
      </c>
    </row>
    <row r="19" spans="1:24">
      <c r="A19" s="808"/>
      <c r="B19" s="469">
        <v>44665</v>
      </c>
      <c r="C19" s="74" t="s">
        <v>336</v>
      </c>
      <c r="D19" s="574" t="s">
        <v>118</v>
      </c>
      <c r="E19" s="574" t="s">
        <v>17</v>
      </c>
      <c r="F19" s="345">
        <v>47</v>
      </c>
      <c r="G19" s="112">
        <v>15.5</v>
      </c>
      <c r="H19" s="90">
        <v>16</v>
      </c>
      <c r="I19" s="91">
        <v>15.5</v>
      </c>
      <c r="J19" s="89">
        <v>3</v>
      </c>
      <c r="K19" s="90">
        <v>3.5</v>
      </c>
      <c r="L19" s="90">
        <v>3</v>
      </c>
      <c r="M19" s="90">
        <v>3</v>
      </c>
      <c r="N19" s="91">
        <v>3</v>
      </c>
      <c r="O19" s="89">
        <v>3</v>
      </c>
      <c r="P19" s="90">
        <v>3.5</v>
      </c>
      <c r="Q19" s="90">
        <v>3.5</v>
      </c>
      <c r="R19" s="90">
        <v>3</v>
      </c>
      <c r="S19" s="111">
        <v>3</v>
      </c>
      <c r="T19" s="112">
        <v>3</v>
      </c>
      <c r="U19" s="90">
        <v>3.5</v>
      </c>
      <c r="V19" s="90">
        <v>3</v>
      </c>
      <c r="W19" s="90">
        <v>3</v>
      </c>
      <c r="X19" s="111">
        <v>3</v>
      </c>
    </row>
    <row r="20" spans="1:24">
      <c r="A20" s="808"/>
      <c r="B20" s="469">
        <v>44665</v>
      </c>
      <c r="C20" s="74" t="s">
        <v>337</v>
      </c>
      <c r="D20" s="574" t="s">
        <v>80</v>
      </c>
      <c r="E20" s="574" t="s">
        <v>21</v>
      </c>
      <c r="F20" s="345">
        <v>40</v>
      </c>
      <c r="G20" s="112">
        <v>14</v>
      </c>
      <c r="H20" s="90">
        <v>13</v>
      </c>
      <c r="I20" s="91">
        <v>13</v>
      </c>
      <c r="J20" s="89">
        <v>3</v>
      </c>
      <c r="K20" s="90">
        <v>3</v>
      </c>
      <c r="L20" s="90">
        <v>3</v>
      </c>
      <c r="M20" s="160">
        <v>2</v>
      </c>
      <c r="N20" s="91">
        <v>3</v>
      </c>
      <c r="O20" s="89">
        <v>3</v>
      </c>
      <c r="P20" s="90">
        <v>3</v>
      </c>
      <c r="Q20" s="90">
        <v>3</v>
      </c>
      <c r="R20" s="160">
        <v>2</v>
      </c>
      <c r="S20" s="162">
        <v>2</v>
      </c>
      <c r="T20" s="112">
        <v>3</v>
      </c>
      <c r="U20" s="90">
        <v>4</v>
      </c>
      <c r="V20" s="160">
        <v>2</v>
      </c>
      <c r="W20" s="160">
        <v>2</v>
      </c>
      <c r="X20" s="162">
        <v>2</v>
      </c>
    </row>
    <row r="21" spans="1:24">
      <c r="A21" s="808"/>
      <c r="B21" s="469">
        <v>44665</v>
      </c>
      <c r="C21" s="74" t="s">
        <v>338</v>
      </c>
      <c r="D21" s="574" t="s">
        <v>80</v>
      </c>
      <c r="E21" s="574" t="s">
        <v>17</v>
      </c>
      <c r="F21" s="345">
        <v>41</v>
      </c>
      <c r="G21" s="112">
        <v>15</v>
      </c>
      <c r="H21" s="90">
        <v>12</v>
      </c>
      <c r="I21" s="91">
        <v>14</v>
      </c>
      <c r="J21" s="89">
        <v>3</v>
      </c>
      <c r="K21" s="90">
        <v>3</v>
      </c>
      <c r="L21" s="90">
        <v>3</v>
      </c>
      <c r="M21" s="90">
        <v>3</v>
      </c>
      <c r="N21" s="91">
        <v>3</v>
      </c>
      <c r="O21" s="89">
        <v>3</v>
      </c>
      <c r="P21" s="90">
        <v>3</v>
      </c>
      <c r="Q21" s="160">
        <v>2</v>
      </c>
      <c r="R21" s="160">
        <v>2</v>
      </c>
      <c r="S21" s="162">
        <v>2</v>
      </c>
      <c r="T21" s="112">
        <v>3</v>
      </c>
      <c r="U21" s="90">
        <v>4</v>
      </c>
      <c r="V21" s="160">
        <v>2</v>
      </c>
      <c r="W21" s="160">
        <v>2</v>
      </c>
      <c r="X21" s="111">
        <v>3</v>
      </c>
    </row>
    <row r="22" spans="1:24">
      <c r="A22" s="808"/>
      <c r="B22" s="469">
        <v>44665</v>
      </c>
      <c r="C22" s="74" t="s">
        <v>339</v>
      </c>
      <c r="D22" s="574" t="s">
        <v>80</v>
      </c>
      <c r="E22" s="574" t="s">
        <v>17</v>
      </c>
      <c r="F22" s="345">
        <v>47</v>
      </c>
      <c r="G22" s="112">
        <v>16</v>
      </c>
      <c r="H22" s="90">
        <v>15</v>
      </c>
      <c r="I22" s="91">
        <v>15.5</v>
      </c>
      <c r="J22" s="89">
        <v>3.5</v>
      </c>
      <c r="K22" s="90">
        <v>3</v>
      </c>
      <c r="L22" s="90">
        <v>3</v>
      </c>
      <c r="M22" s="90">
        <v>3.5</v>
      </c>
      <c r="N22" s="91">
        <v>3</v>
      </c>
      <c r="O22" s="89">
        <v>3</v>
      </c>
      <c r="P22" s="90">
        <v>3</v>
      </c>
      <c r="Q22" s="90">
        <v>3</v>
      </c>
      <c r="R22" s="90">
        <v>3</v>
      </c>
      <c r="S22" s="111">
        <v>3</v>
      </c>
      <c r="T22" s="112">
        <v>3</v>
      </c>
      <c r="U22" s="90">
        <v>4</v>
      </c>
      <c r="V22" s="160">
        <v>2.5</v>
      </c>
      <c r="W22" s="90">
        <v>3</v>
      </c>
      <c r="X22" s="111">
        <v>3</v>
      </c>
    </row>
    <row r="23" spans="1:24">
      <c r="A23" s="808"/>
      <c r="B23" s="469">
        <v>44665</v>
      </c>
      <c r="C23" s="74" t="s">
        <v>340</v>
      </c>
      <c r="D23" s="574" t="s">
        <v>80</v>
      </c>
      <c r="E23" s="574" t="s">
        <v>17</v>
      </c>
      <c r="F23" s="345">
        <v>42</v>
      </c>
      <c r="G23" s="112">
        <v>16</v>
      </c>
      <c r="H23" s="90">
        <v>11</v>
      </c>
      <c r="I23" s="91">
        <v>15</v>
      </c>
      <c r="J23" s="89">
        <v>3</v>
      </c>
      <c r="K23" s="90">
        <v>4</v>
      </c>
      <c r="L23" s="90">
        <v>3</v>
      </c>
      <c r="M23" s="90">
        <v>3</v>
      </c>
      <c r="N23" s="91">
        <v>3</v>
      </c>
      <c r="O23" s="89">
        <v>3</v>
      </c>
      <c r="P23" s="160">
        <v>2</v>
      </c>
      <c r="Q23" s="160">
        <v>2</v>
      </c>
      <c r="R23" s="160">
        <v>2</v>
      </c>
      <c r="S23" s="162">
        <v>2</v>
      </c>
      <c r="T23" s="112">
        <v>3</v>
      </c>
      <c r="U23" s="90">
        <v>4</v>
      </c>
      <c r="V23" s="160">
        <v>2</v>
      </c>
      <c r="W23" s="90">
        <v>3</v>
      </c>
      <c r="X23" s="111">
        <v>3</v>
      </c>
    </row>
    <row r="24" spans="1:24">
      <c r="A24" s="808"/>
      <c r="B24" s="469">
        <v>44665</v>
      </c>
      <c r="C24" s="74" t="s">
        <v>341</v>
      </c>
      <c r="D24" s="574" t="s">
        <v>80</v>
      </c>
      <c r="E24" s="574" t="s">
        <v>17</v>
      </c>
      <c r="F24" s="345">
        <v>42</v>
      </c>
      <c r="G24" s="112">
        <v>13</v>
      </c>
      <c r="H24" s="90">
        <v>15</v>
      </c>
      <c r="I24" s="91">
        <v>14</v>
      </c>
      <c r="J24" s="89">
        <v>3</v>
      </c>
      <c r="K24" s="90">
        <v>3</v>
      </c>
      <c r="L24" s="160">
        <v>2</v>
      </c>
      <c r="M24" s="90">
        <v>3</v>
      </c>
      <c r="N24" s="361">
        <v>2</v>
      </c>
      <c r="O24" s="89">
        <v>3</v>
      </c>
      <c r="P24" s="90">
        <v>4</v>
      </c>
      <c r="Q24" s="90">
        <v>3</v>
      </c>
      <c r="R24" s="90">
        <v>3</v>
      </c>
      <c r="S24" s="162">
        <v>2</v>
      </c>
      <c r="T24" s="112">
        <v>3</v>
      </c>
      <c r="U24" s="90">
        <v>4</v>
      </c>
      <c r="V24" s="160">
        <v>2</v>
      </c>
      <c r="W24" s="160">
        <v>2</v>
      </c>
      <c r="X24" s="111">
        <v>3</v>
      </c>
    </row>
    <row r="25" spans="1:24">
      <c r="A25" s="809"/>
      <c r="B25" s="469">
        <v>44665</v>
      </c>
      <c r="C25" s="77" t="s">
        <v>342</v>
      </c>
      <c r="D25" s="578" t="s">
        <v>80</v>
      </c>
      <c r="E25" s="578" t="s">
        <v>17</v>
      </c>
      <c r="F25" s="349">
        <v>42</v>
      </c>
      <c r="G25" s="353">
        <v>14</v>
      </c>
      <c r="H25" s="351">
        <v>14</v>
      </c>
      <c r="I25" s="354">
        <v>14</v>
      </c>
      <c r="J25" s="350">
        <v>3</v>
      </c>
      <c r="K25" s="359">
        <v>2</v>
      </c>
      <c r="L25" s="351">
        <v>4</v>
      </c>
      <c r="M25" s="359">
        <v>2</v>
      </c>
      <c r="N25" s="354">
        <v>3</v>
      </c>
      <c r="O25" s="350">
        <v>3</v>
      </c>
      <c r="P25" s="351">
        <v>3</v>
      </c>
      <c r="Q25" s="351">
        <v>3</v>
      </c>
      <c r="R25" s="351">
        <v>3</v>
      </c>
      <c r="S25" s="364">
        <v>2</v>
      </c>
      <c r="T25" s="353">
        <v>3</v>
      </c>
      <c r="U25" s="351">
        <v>4</v>
      </c>
      <c r="V25" s="359">
        <v>2</v>
      </c>
      <c r="W25" s="359">
        <v>2</v>
      </c>
      <c r="X25" s="352">
        <v>3</v>
      </c>
    </row>
    <row r="26" spans="1:24">
      <c r="G26" s="229"/>
      <c r="H26" s="229"/>
      <c r="I26" s="229"/>
      <c r="J26" s="229"/>
      <c r="K26" s="229"/>
      <c r="L26" s="229"/>
      <c r="M26" s="229"/>
      <c r="N26" s="229"/>
      <c r="O26" s="229"/>
      <c r="P26" s="229"/>
      <c r="Q26" s="229"/>
      <c r="R26" s="229"/>
      <c r="S26" s="229"/>
      <c r="T26" s="229"/>
      <c r="U26" s="229"/>
      <c r="V26" s="229"/>
      <c r="W26" s="229"/>
      <c r="X26" s="229"/>
    </row>
    <row r="27" spans="1:24" ht="18.95">
      <c r="F27" s="745" t="s">
        <v>159</v>
      </c>
      <c r="G27" s="746"/>
      <c r="H27" s="759"/>
      <c r="I27" s="791" t="s">
        <v>160</v>
      </c>
      <c r="J27" s="764" t="s">
        <v>59</v>
      </c>
      <c r="K27" s="764"/>
      <c r="L27" s="764"/>
      <c r="M27" s="764"/>
      <c r="N27" s="765"/>
      <c r="O27" s="766" t="s">
        <v>60</v>
      </c>
      <c r="P27" s="767"/>
      <c r="Q27" s="767"/>
      <c r="R27" s="767"/>
      <c r="S27" s="768"/>
      <c r="T27" s="777" t="s">
        <v>61</v>
      </c>
      <c r="U27" s="778"/>
      <c r="V27" s="778"/>
      <c r="W27" s="778"/>
      <c r="X27" s="779"/>
    </row>
    <row r="28" spans="1:24">
      <c r="F28" s="747"/>
      <c r="G28" s="748"/>
      <c r="H28" s="760"/>
      <c r="I28" s="792"/>
      <c r="J28" s="10">
        <v>1</v>
      </c>
      <c r="K28" s="11">
        <v>2</v>
      </c>
      <c r="L28" s="11">
        <v>3</v>
      </c>
      <c r="M28" s="11">
        <v>4</v>
      </c>
      <c r="N28" s="188">
        <v>5</v>
      </c>
      <c r="O28" s="10">
        <v>6</v>
      </c>
      <c r="P28" s="11">
        <v>7</v>
      </c>
      <c r="Q28" s="11">
        <v>8</v>
      </c>
      <c r="R28" s="11">
        <v>9</v>
      </c>
      <c r="S28" s="12">
        <v>10</v>
      </c>
      <c r="T28" s="189">
        <v>11</v>
      </c>
      <c r="U28" s="11">
        <v>12</v>
      </c>
      <c r="V28" s="11">
        <v>13</v>
      </c>
      <c r="W28" s="11">
        <v>14</v>
      </c>
      <c r="X28" s="12">
        <v>15</v>
      </c>
    </row>
    <row r="29" spans="1:24">
      <c r="F29" s="747"/>
      <c r="G29" s="748"/>
      <c r="H29" s="748"/>
      <c r="I29" s="269" t="s">
        <v>161</v>
      </c>
      <c r="J29" s="387"/>
      <c r="K29" s="197"/>
      <c r="L29" s="197"/>
      <c r="M29" s="197"/>
      <c r="N29" s="386"/>
      <c r="O29" s="223"/>
      <c r="P29" s="197"/>
      <c r="Q29" s="197"/>
      <c r="R29" s="197"/>
      <c r="S29" s="224"/>
      <c r="T29" s="387"/>
      <c r="U29" s="197"/>
      <c r="V29" s="197"/>
      <c r="W29" s="24">
        <v>1</v>
      </c>
      <c r="X29" s="224"/>
    </row>
    <row r="30" spans="1:24">
      <c r="F30" s="747"/>
      <c r="G30" s="748"/>
      <c r="H30" s="748"/>
      <c r="I30" s="474" t="s">
        <v>162</v>
      </c>
      <c r="J30" s="211"/>
      <c r="K30" s="31">
        <v>2</v>
      </c>
      <c r="L30" s="31">
        <v>1</v>
      </c>
      <c r="M30" s="31">
        <v>4</v>
      </c>
      <c r="N30" s="203">
        <v>1</v>
      </c>
      <c r="O30" s="204"/>
      <c r="P30" s="31">
        <v>1</v>
      </c>
      <c r="Q30" s="31">
        <v>2</v>
      </c>
      <c r="R30" s="202">
        <v>3</v>
      </c>
      <c r="S30" s="34">
        <v>6</v>
      </c>
      <c r="T30" s="30">
        <v>1</v>
      </c>
      <c r="U30" s="208"/>
      <c r="V30" s="31">
        <v>9</v>
      </c>
      <c r="W30" s="31">
        <v>6</v>
      </c>
      <c r="X30" s="34">
        <v>2</v>
      </c>
    </row>
    <row r="31" spans="1:24">
      <c r="F31" s="747"/>
      <c r="G31" s="748"/>
      <c r="H31" s="748"/>
      <c r="I31" s="28" t="s">
        <v>163</v>
      </c>
      <c r="J31" s="30">
        <v>11</v>
      </c>
      <c r="K31" s="31">
        <v>8</v>
      </c>
      <c r="L31" s="31">
        <v>8</v>
      </c>
      <c r="M31" s="31">
        <v>7</v>
      </c>
      <c r="N31" s="32">
        <v>10</v>
      </c>
      <c r="O31" s="33">
        <v>11</v>
      </c>
      <c r="P31" s="31">
        <v>9</v>
      </c>
      <c r="Q31" s="31">
        <v>9</v>
      </c>
      <c r="R31" s="31">
        <v>8</v>
      </c>
      <c r="S31" s="34">
        <v>5</v>
      </c>
      <c r="T31" s="30">
        <v>10</v>
      </c>
      <c r="U31" s="31">
        <v>4</v>
      </c>
      <c r="V31" s="31">
        <v>2</v>
      </c>
      <c r="W31" s="31">
        <v>4</v>
      </c>
      <c r="X31" s="34">
        <v>9</v>
      </c>
    </row>
    <row r="32" spans="1:24">
      <c r="F32" s="747"/>
      <c r="G32" s="748"/>
      <c r="H32" s="748"/>
      <c r="I32" s="28" t="s">
        <v>164</v>
      </c>
      <c r="J32" s="211"/>
      <c r="K32" s="202">
        <v>1</v>
      </c>
      <c r="L32" s="202">
        <v>2</v>
      </c>
      <c r="M32" s="208"/>
      <c r="N32" s="207"/>
      <c r="O32" s="204"/>
      <c r="P32" s="31">
        <v>1</v>
      </c>
      <c r="Q32" s="208"/>
      <c r="R32" s="208"/>
      <c r="S32" s="210"/>
      <c r="T32" s="211"/>
      <c r="U32" s="31">
        <v>7</v>
      </c>
      <c r="V32" s="208"/>
      <c r="W32" s="208"/>
      <c r="X32" s="210"/>
    </row>
    <row r="33" spans="3:24">
      <c r="F33" s="747"/>
      <c r="G33" s="748"/>
      <c r="H33" s="748"/>
      <c r="I33" s="28" t="s">
        <v>165</v>
      </c>
      <c r="J33" s="211"/>
      <c r="K33" s="208"/>
      <c r="L33" s="208"/>
      <c r="M33" s="208"/>
      <c r="N33" s="207"/>
      <c r="O33" s="204"/>
      <c r="P33" s="208"/>
      <c r="Q33" s="208"/>
      <c r="R33" s="208"/>
      <c r="S33" s="210"/>
      <c r="T33" s="211"/>
      <c r="U33" s="208"/>
      <c r="V33" s="208"/>
      <c r="W33" s="208"/>
      <c r="X33" s="210"/>
    </row>
    <row r="34" spans="3:24">
      <c r="F34" s="747"/>
      <c r="G34" s="748"/>
      <c r="H34" s="748"/>
      <c r="I34" s="281" t="s">
        <v>166</v>
      </c>
      <c r="J34" s="211"/>
      <c r="K34" s="208"/>
      <c r="L34" s="208"/>
      <c r="M34" s="208"/>
      <c r="N34" s="207"/>
      <c r="O34" s="204"/>
      <c r="P34" s="208"/>
      <c r="Q34" s="208"/>
      <c r="R34" s="208"/>
      <c r="S34" s="210"/>
      <c r="T34" s="211"/>
      <c r="U34" s="208"/>
      <c r="V34" s="208"/>
      <c r="W34" s="208"/>
      <c r="X34" s="210"/>
    </row>
    <row r="35" spans="3:24">
      <c r="F35" s="747"/>
      <c r="G35" s="748"/>
      <c r="H35" s="748"/>
      <c r="I35" s="475" t="s">
        <v>167</v>
      </c>
      <c r="J35" s="211"/>
      <c r="K35" s="208"/>
      <c r="L35" s="208"/>
      <c r="M35" s="208"/>
      <c r="N35" s="207"/>
      <c r="O35" s="204"/>
      <c r="P35" s="208"/>
      <c r="Q35" s="208"/>
      <c r="R35" s="208"/>
      <c r="S35" s="210"/>
      <c r="T35" s="211"/>
      <c r="U35" s="208"/>
      <c r="V35" s="208"/>
      <c r="W35" s="208"/>
      <c r="X35" s="210"/>
    </row>
    <row r="36" spans="3:24">
      <c r="F36" s="747"/>
      <c r="G36" s="748"/>
      <c r="H36" s="748"/>
      <c r="I36" s="281" t="s">
        <v>168</v>
      </c>
      <c r="J36" s="211"/>
      <c r="K36" s="208"/>
      <c r="L36" s="208"/>
      <c r="M36" s="208"/>
      <c r="N36" s="207"/>
      <c r="O36" s="204"/>
      <c r="P36" s="208"/>
      <c r="Q36" s="208"/>
      <c r="R36" s="208"/>
      <c r="S36" s="210"/>
      <c r="T36" s="211"/>
      <c r="U36" s="208"/>
      <c r="V36" s="208"/>
      <c r="W36" s="208"/>
      <c r="X36" s="210"/>
    </row>
    <row r="37" spans="3:24">
      <c r="F37" s="749"/>
      <c r="G37" s="750"/>
      <c r="H37" s="750"/>
      <c r="I37" s="282" t="s">
        <v>169</v>
      </c>
      <c r="J37" s="391"/>
      <c r="K37" s="215"/>
      <c r="L37" s="215"/>
      <c r="M37" s="215"/>
      <c r="N37" s="216"/>
      <c r="O37" s="214"/>
      <c r="P37" s="215"/>
      <c r="Q37" s="215"/>
      <c r="R37" s="215"/>
      <c r="S37" s="225"/>
      <c r="T37" s="391"/>
      <c r="U37" s="215"/>
      <c r="V37" s="215"/>
      <c r="W37" s="215"/>
      <c r="X37" s="225"/>
    </row>
    <row r="41" spans="3:24" ht="48">
      <c r="C41" s="698" t="s">
        <v>43</v>
      </c>
      <c r="D41" s="622" t="s">
        <v>12</v>
      </c>
      <c r="E41" s="619" t="s">
        <v>13</v>
      </c>
      <c r="F41" s="621" t="s">
        <v>14</v>
      </c>
      <c r="G41" s="621" t="s">
        <v>15</v>
      </c>
      <c r="H41" s="620" t="s">
        <v>16</v>
      </c>
    </row>
    <row r="42" spans="3:24">
      <c r="C42" s="699"/>
      <c r="D42" s="401" t="s">
        <v>17</v>
      </c>
      <c r="E42" s="497" t="s">
        <v>343</v>
      </c>
      <c r="F42" s="637">
        <f>AVERAGE(F15,F16,F17,F18,F19,F21:F25)</f>
        <v>43.3</v>
      </c>
      <c r="G42" s="497" t="s">
        <v>344</v>
      </c>
      <c r="H42" s="656"/>
    </row>
    <row r="43" spans="3:24">
      <c r="C43" s="699"/>
      <c r="D43" s="580" t="s">
        <v>21</v>
      </c>
      <c r="E43" s="31" t="s">
        <v>345</v>
      </c>
      <c r="F43" s="634">
        <v>40</v>
      </c>
      <c r="G43" s="31" t="s">
        <v>30</v>
      </c>
      <c r="H43" s="210"/>
    </row>
    <row r="44" spans="3:24">
      <c r="C44" s="699"/>
      <c r="D44" s="580" t="s">
        <v>25</v>
      </c>
      <c r="E44" s="31">
        <v>0</v>
      </c>
      <c r="F44" s="651"/>
      <c r="G44" s="208"/>
      <c r="H44" s="210"/>
    </row>
    <row r="45" spans="3:24">
      <c r="C45" s="699"/>
      <c r="D45" s="624" t="s">
        <v>28</v>
      </c>
      <c r="E45" s="372">
        <v>0</v>
      </c>
      <c r="F45" s="648"/>
      <c r="G45" s="644"/>
      <c r="H45" s="643"/>
    </row>
    <row r="46" spans="3:24">
      <c r="C46" s="699"/>
      <c r="D46" s="623" t="s">
        <v>31</v>
      </c>
      <c r="E46" s="40">
        <v>0</v>
      </c>
      <c r="F46" s="645"/>
      <c r="G46" s="215"/>
      <c r="H46" s="225"/>
    </row>
    <row r="47" spans="3:24">
      <c r="C47" s="699"/>
      <c r="D47" s="618" t="s">
        <v>33</v>
      </c>
      <c r="E47" s="21" t="s">
        <v>345</v>
      </c>
      <c r="F47" s="636">
        <v>47</v>
      </c>
      <c r="G47" s="21" t="s">
        <v>30</v>
      </c>
      <c r="H47" s="646"/>
    </row>
    <row r="48" spans="3:24">
      <c r="C48" s="700"/>
      <c r="D48" s="623" t="s">
        <v>37</v>
      </c>
      <c r="E48" s="40" t="s">
        <v>343</v>
      </c>
      <c r="F48" s="632">
        <f>AVERAGE(F15,F16,F17,F18,F20:F25)</f>
        <v>42.6</v>
      </c>
      <c r="G48" s="40" t="s">
        <v>344</v>
      </c>
      <c r="H48" s="225"/>
    </row>
  </sheetData>
  <mergeCells count="28">
    <mergeCell ref="A1:Y1"/>
    <mergeCell ref="B3:N3"/>
    <mergeCell ref="F5:F6"/>
    <mergeCell ref="G5:I5"/>
    <mergeCell ref="J5:N5"/>
    <mergeCell ref="O5:S5"/>
    <mergeCell ref="T5:X5"/>
    <mergeCell ref="A5:D9"/>
    <mergeCell ref="U11:W11"/>
    <mergeCell ref="B13:B14"/>
    <mergeCell ref="C13:C14"/>
    <mergeCell ref="F13:F14"/>
    <mergeCell ref="G13:I13"/>
    <mergeCell ref="J13:N13"/>
    <mergeCell ref="D13:D14"/>
    <mergeCell ref="E13:E14"/>
    <mergeCell ref="T13:X13"/>
    <mergeCell ref="C41:C48"/>
    <mergeCell ref="O13:S13"/>
    <mergeCell ref="F11:H11"/>
    <mergeCell ref="K11:M11"/>
    <mergeCell ref="P11:R11"/>
    <mergeCell ref="T27:X27"/>
    <mergeCell ref="A13:A25"/>
    <mergeCell ref="F27:H37"/>
    <mergeCell ref="I27:I28"/>
    <mergeCell ref="J27:N27"/>
    <mergeCell ref="O27:S2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449BF42DE8E241B3B813DB739BDAB9" ma:contentTypeVersion="7" ma:contentTypeDescription="Create a new document." ma:contentTypeScope="" ma:versionID="d83236c1b515f56853d62a203067d583">
  <xsd:schema xmlns:xsd="http://www.w3.org/2001/XMLSchema" xmlns:xs="http://www.w3.org/2001/XMLSchema" xmlns:p="http://schemas.microsoft.com/office/2006/metadata/properties" xmlns:ns2="530f60ef-a3b4-43a0-a630-bf932242ffa2" xmlns:ns3="e1b89306-0467-4978-8b52-0c1de8ddbba4" targetNamespace="http://schemas.microsoft.com/office/2006/metadata/properties" ma:root="true" ma:fieldsID="525a5fc5deec0d2febe95e2579327880" ns2:_="" ns3:_="">
    <xsd:import namespace="530f60ef-a3b4-43a0-a630-bf932242ffa2"/>
    <xsd:import namespace="e1b89306-0467-4978-8b52-0c1de8ddbb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0f60ef-a3b4-43a0-a630-bf932242ff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b89306-0467-4978-8b52-0c1de8ddbb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DDA5A6-122F-470D-91CB-A78D2B0438C2}"/>
</file>

<file path=customXml/itemProps2.xml><?xml version="1.0" encoding="utf-8"?>
<ds:datastoreItem xmlns:ds="http://schemas.openxmlformats.org/officeDocument/2006/customXml" ds:itemID="{3C5FE54A-E811-4094-BE66-88F0D3D629CC}"/>
</file>

<file path=customXml/itemProps3.xml><?xml version="1.0" encoding="utf-8"?>
<ds:datastoreItem xmlns:ds="http://schemas.openxmlformats.org/officeDocument/2006/customXml" ds:itemID="{DF376704-C007-428E-BCAA-A966792094B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Lisa Bentley</cp:lastModifiedBy>
  <cp:revision/>
  <dcterms:created xsi:type="dcterms:W3CDTF">2022-08-29T16:16:10Z</dcterms:created>
  <dcterms:modified xsi:type="dcterms:W3CDTF">2022-09-16T14:54:22Z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0x01010050449BF42DE8E241B3B813DB739BDAB9</vt:lpwstr>
  </property>
</Properties>
</file>