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worksheets/sheet3.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0.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1"/>
  <workbookPr defaultThemeVersion="166925"/>
  <mc:AlternateContent xmlns:mc="http://schemas.openxmlformats.org/markup-compatibility/2006">
    <mc:Choice Requires="x15">
      <x15ac:absPath xmlns:x15ac="http://schemas.microsoft.com/office/spreadsheetml/2010/11/ac" url="/Users/sinclaircd1/Desktop/"/>
    </mc:Choice>
  </mc:AlternateContent>
  <xr:revisionPtr revIDLastSave="0" documentId="8_{C3C3F368-F0FE-E441-B0BE-03C4BBF4AD4F}" xr6:coauthVersionLast="47" xr6:coauthVersionMax="47" xr10:uidLastSave="{00000000-0000-0000-0000-000000000000}"/>
  <bookViews>
    <workbookView xWindow="0" yWindow="0" windowWidth="44800" windowHeight="25200" xr2:uid="{00000000-000D-0000-FFFF-FFFF00000000}"/>
  </bookViews>
  <sheets>
    <sheet name="edTPA Overview" sheetId="16" r:id="rId1"/>
    <sheet name="EC-6" sheetId="1" r:id="rId2"/>
    <sheet name="MLG" sheetId="2" r:id="rId3"/>
    <sheet name="Agricultural Education" sheetId="3" r:id="rId4"/>
    <sheet name="Visual Arts" sheetId="4" r:id="rId5"/>
    <sheet name="K-12 Music" sheetId="5" r:id="rId6"/>
    <sheet name="K-12 Dance" sheetId="6" r:id="rId7"/>
    <sheet name="K-12 Theatre" sheetId="7" r:id="rId8"/>
    <sheet name="Secondary ELA" sheetId="8" r:id="rId9"/>
    <sheet name="Secondary HSS" sheetId="9" r:id="rId10"/>
    <sheet name="Secondary Mathematics" sheetId="10" r:id="rId11"/>
    <sheet name="Family and Cons Sci" sheetId="11" r:id="rId12"/>
    <sheet name="K-12 Phys Ed" sheetId="12" r:id="rId13"/>
    <sheet name="Secondary Science" sheetId="13" r:id="rId14"/>
    <sheet name="Special Education" sheetId="14" r:id="rId15"/>
    <sheet name="DHH"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8" l="1"/>
  <c r="F47" i="8" s="1"/>
  <c r="F45" i="2"/>
  <c r="F41" i="2"/>
  <c r="F68" i="5"/>
  <c r="F67" i="5"/>
  <c r="F62" i="5"/>
  <c r="F61" i="5"/>
  <c r="F49" i="12"/>
  <c r="F50" i="12"/>
  <c r="F51" i="12"/>
  <c r="F54" i="12"/>
  <c r="F55" i="12"/>
  <c r="F43" i="9"/>
  <c r="F38" i="9"/>
  <c r="F50" i="15"/>
  <c r="F48" i="15"/>
  <c r="F44" i="15"/>
  <c r="F43" i="15"/>
  <c r="F49" i="14"/>
  <c r="F44" i="14"/>
  <c r="F43" i="14"/>
  <c r="F43" i="13"/>
  <c r="F37" i="13"/>
  <c r="F41" i="11"/>
  <c r="F35" i="11"/>
  <c r="F42" i="10"/>
  <c r="F36" i="10"/>
  <c r="F43" i="7"/>
  <c r="F37" i="7"/>
  <c r="F40" i="6"/>
  <c r="F41" i="4"/>
  <c r="F35" i="4"/>
  <c r="F34" i="3"/>
  <c r="F121" i="2"/>
</calcChain>
</file>

<file path=xl/sharedStrings.xml><?xml version="1.0" encoding="utf-8"?>
<sst xmlns="http://schemas.openxmlformats.org/spreadsheetml/2006/main" count="2019" uniqueCount="422">
  <si>
    <t>edTPA Data Breakdown Overview</t>
  </si>
  <si>
    <t>Task 1: Planning                                                                                                                                                                                                                             Rubric 1. Planning for Content Understandings
Rubric 2. Planning to Support Varied Student Needs
Rubric 3. Using Knowledge of Students to Inform Teaching and Learning
Rubric 4. Identifying and Supporting Language Demands
Rubric 5. Planning Assessments to Monitor and Support Student Learning</t>
  </si>
  <si>
    <t>Task 1 is pastel blue</t>
  </si>
  <si>
    <t>Task 2: Instruction
Rubric 6. Learning Environment
Rubric 7. Engaging Students in Learning
Rubric 8. Deepening Student Learning
Rubric 9. Subject Specific Pedagogy
Rubric 10. Analyzing Teaching Effectiveness_x000D_</t>
  </si>
  <si>
    <t>Task 2 is pastel yellow</t>
  </si>
  <si>
    <t>Task 3: Assessment
Rubric 11. Analysis of Student Learning
Rubric 12. Providing Feedback to Guide Learning
Rubric 13. Student Use of Feedback;
Rubric 14. Analyzing Students’ Language Use and Content Learning
Rubric 15. Using Assessment to Inform Instruction</t>
  </si>
  <si>
    <t>Task 3 is pastel green</t>
  </si>
  <si>
    <t>Task 4: Elementary Education Handbook Only                                                                                                                                                                        Rubric 19. Analyzing Whole Class Understandings                                                                                                                                                                 Rubric 20. Analyzing Individual Student Work Samples                                                                                                                                                         Rubric 21. Using Evidence to Reflect on Teaching</t>
  </si>
  <si>
    <t>Task 4 is pastel orange</t>
  </si>
  <si>
    <t>Summary of all 15-Rubric Handbook Submissions for SFA in Spring 2023</t>
  </si>
  <si>
    <t xml:space="preserve">119 candidates submitted a portfolio 
114 (96% of submitted) were successful on their first submission.
SFA Total Average Above State Average (SFA Average: 41.2) (State Average: 40.6) (National Average: 42.8)
● Range: 26-57
● 75% scored 37 or above (set cut scores from other states range from 35 to 41; 37 is the most common cut score)
Average Rubric Score: 2.7 
5 (4% of submitted) did not submit a scorable portfolio on their first attempt.                                                                                                                                           2 candidate have successfully resubmitted their portfolio; 3 candidates have not
2 candidates did not submit a portfolio.
</t>
  </si>
  <si>
    <t>Demographics</t>
  </si>
  <si>
    <t>Ethnicity</t>
  </si>
  <si>
    <t>Total</t>
  </si>
  <si>
    <t>Average Total Score</t>
  </si>
  <si>
    <t>Successful 1st Attempt</t>
  </si>
  <si>
    <t>Successful 2nd Attempt</t>
  </si>
  <si>
    <t>White</t>
  </si>
  <si>
    <t>78 (66%)</t>
  </si>
  <si>
    <t>75 (96%)</t>
  </si>
  <si>
    <t>2 (99%)</t>
  </si>
  <si>
    <t>Hispanic/Latino</t>
  </si>
  <si>
    <t>22 (18%)</t>
  </si>
  <si>
    <t>22 (100%)</t>
  </si>
  <si>
    <t>Black/ African American</t>
  </si>
  <si>
    <t>8 (7%)</t>
  </si>
  <si>
    <t>7 (88%)</t>
  </si>
  <si>
    <t>Asian</t>
  </si>
  <si>
    <t>Am Indian/Alaska Nat</t>
  </si>
  <si>
    <t>2 (2%)</t>
  </si>
  <si>
    <t>1 (50%)</t>
  </si>
  <si>
    <t>2 or More Races</t>
  </si>
  <si>
    <t>9 (7%)</t>
  </si>
  <si>
    <t>9 (100%)</t>
  </si>
  <si>
    <t>Male</t>
  </si>
  <si>
    <t>37 (31%)</t>
  </si>
  <si>
    <t>35 (95%)</t>
  </si>
  <si>
    <t>1 (97%)</t>
  </si>
  <si>
    <t>Female</t>
  </si>
  <si>
    <t>82 (69%)</t>
  </si>
  <si>
    <t>79 (96%)</t>
  </si>
  <si>
    <t>1 (98%)</t>
  </si>
  <si>
    <t>Summary of all 18-Rubric Handbook Submissions for SFA in Spring 2023  (EC-6)</t>
  </si>
  <si>
    <t xml:space="preserve">72 candidates submitted a portfolio 
72 (100% of submitted) were successful on their first submission   
SFA Total Average Score Above State Average (SFA Average: 48.1) (State Average: 44.4) (National Average: 52.1)
● Range: 36-58
Average Rubric Score: 2.7
0 (0% of submitted) did not submit a scorable portfolio on their first attempt
0 candidates did not submit a portfolio
</t>
  </si>
  <si>
    <t>54 (75%)</t>
  </si>
  <si>
    <t>54 (100%)</t>
  </si>
  <si>
    <t>11 (15%)</t>
  </si>
  <si>
    <t>11 (100%)</t>
  </si>
  <si>
    <t>4 (6%)</t>
  </si>
  <si>
    <t>4 (100%)</t>
  </si>
  <si>
    <t>1 (1%)</t>
  </si>
  <si>
    <t>1 (100%)</t>
  </si>
  <si>
    <t>2 (3%)</t>
  </si>
  <si>
    <t>2 (100%)</t>
  </si>
  <si>
    <t>71 (99%)</t>
  </si>
  <si>
    <t>71 (100%)</t>
  </si>
  <si>
    <t>EC-6</t>
  </si>
  <si>
    <t>Summary</t>
  </si>
  <si>
    <t xml:space="preserve"> 72 candidates submitted a portfolio 
 (100% of submitted) were successful on their first submission.
SFA Total Average Above State Average (SFA Average: 48.1)  (State Average: 44.4) (National Average: 52.1)
● Range: 36-58
● 99% scored 37 or above (set cut scores from other states range from 35 to 41; 37 is the most common cut score)
Average Rubric Score: 2.7
0  (0% of submitted) did not submit a scorable portfolio on their first attempt
0 candidates did not submit a portfolio.
</t>
  </si>
  <si>
    <t>Comparison of Averages</t>
  </si>
  <si>
    <t>Total Score</t>
  </si>
  <si>
    <t>Task Scores</t>
  </si>
  <si>
    <t>Task 1 Rubrics</t>
  </si>
  <si>
    <t>Task 2 Rubrics</t>
  </si>
  <si>
    <t>Task 3 Rubrics</t>
  </si>
  <si>
    <t>Task 4 Rubrics</t>
  </si>
  <si>
    <t>Task 1</t>
  </si>
  <si>
    <t>Task 2</t>
  </si>
  <si>
    <t>Task 3</t>
  </si>
  <si>
    <t>Task 4</t>
  </si>
  <si>
    <t>SFA Avg.</t>
  </si>
  <si>
    <t>Texas Avg.</t>
  </si>
  <si>
    <t>National Avg.</t>
  </si>
  <si>
    <t>Avg. Total Score KEY:</t>
  </si>
  <si>
    <t>Mean Above State &amp; National Avg.</t>
  </si>
  <si>
    <t>Mean Above State Avg.</t>
  </si>
  <si>
    <t>Mean Above National Avg.</t>
  </si>
  <si>
    <t>KEY:</t>
  </si>
  <si>
    <t>Submission was Successful</t>
  </si>
  <si>
    <t>Submission was unsuccessful/condition code was received</t>
  </si>
  <si>
    <t>Total Score is below average set cut score in other states</t>
  </si>
  <si>
    <t>Rubric Score of 2/2.5 was received (Rubrics are scored on a scale of 1-5 with 2 being the second lowest possible score)</t>
  </si>
  <si>
    <t>Rubric Score of 1/1.5 was received (Rubrics are scored on a scale of 1-5 with 1 being the lowest possible score)</t>
  </si>
  <si>
    <t>Score Date</t>
  </si>
  <si>
    <t>Candidate Name</t>
  </si>
  <si>
    <t>Gender</t>
  </si>
  <si>
    <t>Ashy, Anna Alisabeth</t>
  </si>
  <si>
    <t>F</t>
  </si>
  <si>
    <t>Banda, Taylor Paige</t>
  </si>
  <si>
    <t>Barnhart, Jordin Briann</t>
  </si>
  <si>
    <t>Berlehner, Carey F</t>
  </si>
  <si>
    <t>Bettencourt, Susannah Laine</t>
  </si>
  <si>
    <t>Casserilla, Brenna Alexis</t>
  </si>
  <si>
    <t>Castillo, Mary-Frances</t>
  </si>
  <si>
    <t>Cheney, Isabella Elizabeth</t>
  </si>
  <si>
    <t>Clark, Whitney Michelle</t>
  </si>
  <si>
    <t>Cox, Katie Lanell</t>
  </si>
  <si>
    <t>Cummings, Payton Layne</t>
  </si>
  <si>
    <t>Two or more races</t>
  </si>
  <si>
    <t>Davis, Lorin Stanley</t>
  </si>
  <si>
    <t>Doan, Jamie Ruth</t>
  </si>
  <si>
    <t>Dominy, Lindsey Ann</t>
  </si>
  <si>
    <t>Ellis, Samantha Kelly</t>
  </si>
  <si>
    <t>D</t>
  </si>
  <si>
    <t>Emory, Peyton Lauren</t>
  </si>
  <si>
    <t>Ferris-Hughes, Zoe Yang</t>
  </si>
  <si>
    <t>Franco, Melissa Cardie</t>
  </si>
  <si>
    <t>Gill, Teree Brayden</t>
  </si>
  <si>
    <t>Gress, Kaylin Nicole</t>
  </si>
  <si>
    <t>Guerre, Mary Kathryn</t>
  </si>
  <si>
    <t>Guffey, Samantha Michelle</t>
  </si>
  <si>
    <t>Hackworth, Emily Faith</t>
  </si>
  <si>
    <t>Hampton, Jamison Danielle</t>
  </si>
  <si>
    <t>Heim, Tiffany Michele</t>
  </si>
  <si>
    <t>Hernandez, Laurie Michelle</t>
  </si>
  <si>
    <t>Holmes, Megan Raye</t>
  </si>
  <si>
    <t>Horchler, Julie Lynn</t>
  </si>
  <si>
    <t>Howard, Emmy Lou</t>
  </si>
  <si>
    <t>Huckabay, Ashley Anne</t>
  </si>
  <si>
    <t>Jaramillo, Diana</t>
  </si>
  <si>
    <t>Johnson, Kamia Nicole</t>
  </si>
  <si>
    <t>Black/African Amer</t>
  </si>
  <si>
    <t>Kelley, Lauren Kenzie</t>
  </si>
  <si>
    <t>Kemp, Emily Nichole</t>
  </si>
  <si>
    <t>E</t>
  </si>
  <si>
    <t>Kogel, Rachel Loren</t>
  </si>
  <si>
    <t>Lane, Riley Leigh Ann</t>
  </si>
  <si>
    <t>Lara, Nataly Eloisa</t>
  </si>
  <si>
    <t>Lowe, Nancy Paige</t>
  </si>
  <si>
    <t>Mayo, Grace Elizabeth</t>
  </si>
  <si>
    <t>McAfee, Emily Marie</t>
  </si>
  <si>
    <t>Merigold, Kendall Janae</t>
  </si>
  <si>
    <t>Miller, Megan Tamera Lain</t>
  </si>
  <si>
    <t>M</t>
  </si>
  <si>
    <t>Morris, Samantha Lea</t>
  </si>
  <si>
    <t>Musgrove, Macie Brooke</t>
  </si>
  <si>
    <t>Neighbors, Kennedy Hope</t>
  </si>
  <si>
    <t>Newsom, Terra Rene</t>
  </si>
  <si>
    <t>Nixon, Reagan Lee</t>
  </si>
  <si>
    <t>Olvera, Jessica Gabriela</t>
  </si>
  <si>
    <t>Ortiz, Alexandra De La Paz</t>
  </si>
  <si>
    <t>Perkins, Katelyn Lea</t>
  </si>
  <si>
    <t>Perry, Skylar Renae</t>
  </si>
  <si>
    <t>Peterson, Grace Victoria</t>
  </si>
  <si>
    <t>Randolph, Shakayla Shree</t>
  </si>
  <si>
    <t>Reeve, Grace Susanna</t>
  </si>
  <si>
    <t>Richardson, Kimijah Alize</t>
  </si>
  <si>
    <t>Rogers, Wendy Michelle</t>
  </si>
  <si>
    <t>Salazar, Jennifer Nicole</t>
  </si>
  <si>
    <t>Saum, Carly Nicole</t>
  </si>
  <si>
    <t>Schenk, Adeline Rose</t>
  </si>
  <si>
    <t>Schnitzer, Allison Ruby</t>
  </si>
  <si>
    <t>Skinner, Lisa Marie</t>
  </si>
  <si>
    <t>Skodak, Faith Anne</t>
  </si>
  <si>
    <t>Sparkman, Kristen Brianne</t>
  </si>
  <si>
    <t>Stewart, Alison Mae</t>
  </si>
  <si>
    <t>Thompson, Laura Ann</t>
  </si>
  <si>
    <t>Thorndyke, Rachael Flowers</t>
  </si>
  <si>
    <t>Tidwell, Katelyn Christina</t>
  </si>
  <si>
    <t>Walker, Tannah Jordyn</t>
  </si>
  <si>
    <t>Warren, Dimetria Dejanaeh</t>
  </si>
  <si>
    <t>Weaver, Allison Michelle</t>
  </si>
  <si>
    <t>Weems, Abby Danielle</t>
  </si>
  <si>
    <t>West, Sydney Paige</t>
  </si>
  <si>
    <t>Break Down of Rubric Scores Received- ELA</t>
  </si>
  <si>
    <t>Scores</t>
  </si>
  <si>
    <t># of 1's</t>
  </si>
  <si>
    <t># of 2's</t>
  </si>
  <si>
    <t># of 3's</t>
  </si>
  <si>
    <t># of 4's</t>
  </si>
  <si>
    <t># of 5's</t>
  </si>
  <si>
    <t># of D's</t>
  </si>
  <si>
    <t># of E's</t>
  </si>
  <si>
    <t># of F's</t>
  </si>
  <si>
    <t># of G's</t>
  </si>
  <si>
    <t xml:space="preserve">Middle Childhood </t>
  </si>
  <si>
    <t>Summary- ELA</t>
  </si>
  <si>
    <t xml:space="preserve"> 8 candidates submitted a portfolio 
 (100% of submitted) were successful on their first submission.
SFA Total Average Above State Average (SFA Average: 42.6) (State Average: 42.3)  (National Average:  47.4)
● Range: 37-47
● 100% scored 37 or above (set cut scores from other states range from 35 to 41; 37 is the most common cut score)
Average Rubric Score: 2.8
0  (0% of submitted) did not submit a scorable portfolio on their first attempt
1 candidate did not submit a portfolio.
</t>
  </si>
  <si>
    <t>Comparison of Averages- ELA</t>
  </si>
  <si>
    <t>Candidate Scores- ELA</t>
  </si>
  <si>
    <t>Carpenter, Claire Constance</t>
  </si>
  <si>
    <t>Hebert, Kimberly Rene</t>
  </si>
  <si>
    <t>Huebel, Kayla Elizabeth</t>
  </si>
  <si>
    <t>Lucas, Logan Paige</t>
  </si>
  <si>
    <t>Miller, Samantha Carolaine</t>
  </si>
  <si>
    <t>Tucker, Lauren Imani</t>
  </si>
  <si>
    <t>Turnbull, Abbigale Nicole</t>
  </si>
  <si>
    <t>Walker, Emma Mikala</t>
  </si>
  <si>
    <t>Webb, Anna Ruth</t>
  </si>
  <si>
    <t>6 (75%)</t>
  </si>
  <si>
    <t>6 (100%)</t>
  </si>
  <si>
    <t>2 (25%)</t>
  </si>
  <si>
    <t>8 (100%)</t>
  </si>
  <si>
    <t>Summary- Math</t>
  </si>
  <si>
    <t xml:space="preserve">1 candidates submitted a portfolio 
1 (100% of submitted) were successful on their first submission.
SFA Total Average Above State Average (SFA Average: 43) (Texas Average: 37.8) (National Average: 43.7)
● Range: 43
● 100% scored 37 or above (set cut scores from other states range from 35 to 41; 37 is the most common cut score)
Average Rubric Score: 2.9
0 (0% of submitted) did not submit a scorable portfolio on their first attempt.
0 candidates did not submit a portfolio.
</t>
  </si>
  <si>
    <t>Comparison of Averages- Math</t>
  </si>
  <si>
    <t>Candidate Scores- Math</t>
  </si>
  <si>
    <t>Herren, Michaela Grace</t>
  </si>
  <si>
    <t>Break Down of Rubric Scores Recieved- Math</t>
  </si>
  <si>
    <t>Black/African American</t>
  </si>
  <si>
    <t>Summary- History</t>
  </si>
  <si>
    <t xml:space="preserve">3 candidates submitted a portfolio 
3 (100% of submitted) were successful on their first submission.
(SFA Average: 42.3)  (National Average: 44.6)
● Range: 37-45
● 100% scored 37 or above (set cut scores from other states range from 35 to 41; 37 is the most common cut score)
Average Rubric Score: 2.8
0(0% of submitted) did not submit a scorable portfolio on their first attempt.
0 candidates did not submit a portfolio.
</t>
  </si>
  <si>
    <t>Comparison of Averages- History</t>
  </si>
  <si>
    <t>Low N (8)</t>
  </si>
  <si>
    <t>Submission was Successfull</t>
  </si>
  <si>
    <t>Candidate Scores- History</t>
  </si>
  <si>
    <t>Curry, Joshua</t>
  </si>
  <si>
    <t>Dover, Dalton Dawain</t>
  </si>
  <si>
    <t>Hebert, Eli James</t>
  </si>
  <si>
    <t>Break Down of Rubric Scores Received- History</t>
  </si>
  <si>
    <t>2 (67%)</t>
  </si>
  <si>
    <t>1 (33%)</t>
  </si>
  <si>
    <t>3 (100%)</t>
  </si>
  <si>
    <t>Summary- Science</t>
  </si>
  <si>
    <t xml:space="preserve">2 candidate submitted a portfolio 
2 (100% of submitted) were successful on their first submission.
(SFA Average: 41) (National Average: 44.4)
● Range: 33-49
● 50% scored 37 or above (set cut scores from other states range from 35 to 41; 37 is the most common cut score)
Average Rubric Score: 2.7
0(0% of submitted) did not submit a scorable portfolio on their first attempt.
0 candidates did not submit a portfolio.
</t>
  </si>
  <si>
    <t>Comparison of Averages- Science</t>
  </si>
  <si>
    <t xml:space="preserve">Low N (9)  </t>
  </si>
  <si>
    <t>Candidate Scores- Science</t>
  </si>
  <si>
    <t>Hall, Hallie Catherine</t>
  </si>
  <si>
    <t>Lawrence, Ashley D</t>
  </si>
  <si>
    <t>Break Down of Rubric Scores Received- Science</t>
  </si>
  <si>
    <t>Agricultural Education</t>
  </si>
  <si>
    <t>Summary- General Agriculture</t>
  </si>
  <si>
    <t xml:space="preserve">3 candidates submitted a portfolio.
3 (100% of submitted) were successful on their first submission.
SFA Total Average Above National Average (SFA Average: 54) (National Average: 45.2)
● Range: 52-57
● 100% scored 37 or above (set cut scores from other states range from 35 to 41; 37 is the most common cut score)
Average Rubric Score: 3.6
0 (0% of submitted) did not submit a scorable portfolio on their first attempt.
0 candidates did not submit a portfolio.
</t>
  </si>
  <si>
    <t>Low N (3)</t>
  </si>
  <si>
    <t>Candidate Scores- General Agriculture</t>
  </si>
  <si>
    <t>Beavers, Sarah Michelle</t>
  </si>
  <si>
    <t>Haley, Mackenzie Renae</t>
  </si>
  <si>
    <t>Myers, Sadie Nicole</t>
  </si>
  <si>
    <t>Break Down of Rubric Scores Received- General Agriculture</t>
  </si>
  <si>
    <t>Art (Visual Arts)</t>
  </si>
  <si>
    <t>Low N (6)</t>
  </si>
  <si>
    <t xml:space="preserve">Summary </t>
  </si>
  <si>
    <t xml:space="preserve">3 candidates submitted a portfolio.
3 (100% of submitted) were successful on their first submission.
(SFA Average: 44.3) (National Average: 49.4)
● Range: 43-47
● 100% scored 37 or above (set cut scores from other states range from 35 to 41; 37 is the most common cut score)
Average Rubric Score: 3
0 (0% of submitted) did not submit a scorable portfolio on their first attempt. 
0 candidates did not submit a portfolio.
</t>
  </si>
  <si>
    <t>Candidate Scores</t>
  </si>
  <si>
    <t>Barnett, Naomi Joy</t>
  </si>
  <si>
    <t>De La Cruz, Carina</t>
  </si>
  <si>
    <t>Wilburn, Holly Michelle</t>
  </si>
  <si>
    <t>Break Down of Rubric Scores Received</t>
  </si>
  <si>
    <t>K-12 Performing Arts - Music</t>
  </si>
  <si>
    <t>SFA Avg. MUSIC</t>
  </si>
  <si>
    <t>SFA Avg. DANCE</t>
  </si>
  <si>
    <t>SFA Avg. THEATRE</t>
  </si>
  <si>
    <t>Summary- Music</t>
  </si>
  <si>
    <t xml:space="preserve"> 28 candidates submitted a portfolio.
 (96% of submitted) were successful on their first submission.
SFA Total Average Above State Average (SFA Average: 40.6) (State Average: 40.2)  (National Average: 44.6)
● Range: 34-51
● 71% scored 37 or above (set cut scores from other states range from 35 to 41; 37 is the most common cut score)
Average Rubric Score: 2.7
1 (4% of submitted) did not submit a scorable portfolio on their first attempt
1 candidate did not submit a portfolio.
</t>
  </si>
  <si>
    <t>Candidate Scores- Music</t>
  </si>
  <si>
    <t>Aguilar, Hebber</t>
  </si>
  <si>
    <t>ArzolaHernandez, Jesus</t>
  </si>
  <si>
    <t>Beam, Troy Wayne</t>
  </si>
  <si>
    <t>Boyland, Emily Rose</t>
  </si>
  <si>
    <t>Garcia, Miguel Angel</t>
  </si>
  <si>
    <t>Gonzalez, Logan Tanner</t>
  </si>
  <si>
    <t>Gonzalez, Ricardo Antonio</t>
  </si>
  <si>
    <t>Gonzales, Thomas C</t>
  </si>
  <si>
    <t>Grimet, Conley Nicole</t>
  </si>
  <si>
    <t>Harry, Marissa Ann</t>
  </si>
  <si>
    <t>Haas, Joshua C</t>
  </si>
  <si>
    <t>Hipolito, Anateresa</t>
  </si>
  <si>
    <t>Johnson, McKenna Maryanne</t>
  </si>
  <si>
    <t>Jones, Mary Anne</t>
  </si>
  <si>
    <t>Keene, Patrick David</t>
  </si>
  <si>
    <t>Kitchen, Isabel McKenzie</t>
  </si>
  <si>
    <t>Legel, Justin Eric</t>
  </si>
  <si>
    <t>Martinez, Allison Jenise</t>
  </si>
  <si>
    <t>McKown, Haley Marie</t>
  </si>
  <si>
    <t>Miller, Caleb Drake Merle</t>
  </si>
  <si>
    <t>Nunes, Alexis Nicole</t>
  </si>
  <si>
    <t>Poirier, Mason Lane</t>
  </si>
  <si>
    <t>Am Indian/ Alaska Nat</t>
  </si>
  <si>
    <t>I</t>
  </si>
  <si>
    <t>G</t>
  </si>
  <si>
    <t>Rivera, Rolando</t>
  </si>
  <si>
    <t>Sanchez, Andrea Cristina</t>
  </si>
  <si>
    <t>Thomas, Kennedy Raye</t>
  </si>
  <si>
    <t>Tollefson, Elisha Louise</t>
  </si>
  <si>
    <t>Williams, Kristen Nicole</t>
  </si>
  <si>
    <t>Wood, Brittany Ellen</t>
  </si>
  <si>
    <t>Yanez, Eliazar</t>
  </si>
  <si>
    <t>Break Down of Rubric Scores Received- Music</t>
  </si>
  <si>
    <t>Music Demographics</t>
  </si>
  <si>
    <t>14 (48%)</t>
  </si>
  <si>
    <t>14 (100%)</t>
  </si>
  <si>
    <t>12 (41%)</t>
  </si>
  <si>
    <t>12 (100%)</t>
  </si>
  <si>
    <t>1 (4%)</t>
  </si>
  <si>
    <t>N/A</t>
  </si>
  <si>
    <t>0 (0%)</t>
  </si>
  <si>
    <t>1 (3%)</t>
  </si>
  <si>
    <t>13 (46%)</t>
  </si>
  <si>
    <t>12 (92%)</t>
  </si>
  <si>
    <t>15 (54%)</t>
  </si>
  <si>
    <t>15 (100%)</t>
  </si>
  <si>
    <t>K-12 Performing Arts - Dance</t>
  </si>
  <si>
    <t xml:space="preserve"> Avg. Total Score KEY:</t>
  </si>
  <si>
    <t>Summary- Dance</t>
  </si>
  <si>
    <t xml:space="preserve">2 candidates submitted a portfolio.
2 (100% of submitted) were successful on their first submission.
(SFA Average: 40) (State Average: 40.2) (National Average: 44.6)
● Range: 39-41
● 100% scored 37 or above (set cut scores from other states range from 35 to 41; 37 is the most common cut score)
Average Rubric Score: 2.7
0 (0% of submitted) did not submit a scorable portfolio on their first attempt.
0 candidates did not submit a portfolio.
</t>
  </si>
  <si>
    <t>Candidate Scores- Dance</t>
  </si>
  <si>
    <t>Crowley, Jaida Clyntara</t>
  </si>
  <si>
    <t>Padierna, Kailey Morgan</t>
  </si>
  <si>
    <t>Break Down of Rubric Scores Recieved- Dance</t>
  </si>
  <si>
    <t>Dance Demographics</t>
  </si>
  <si>
    <t>K-12 Performing Arts - Theatre</t>
  </si>
  <si>
    <t>Summary- Theatre</t>
  </si>
  <si>
    <t xml:space="preserve">5 candidates submitted a portfolio.
5 (100% of submitted) were successful on their first submission.
SFA Total Average Above State Average (SFA Average: 44) (State Average: 40.2) (National Average: 44.6)
● Range: 42-46
● 100% scored 37 or above (set cut scores from other states range from 35 to 41; 37 is the most common cut score)
Average Rubric Score: 2.9
0 (0% of submitted) did not submit a scorable portfolio on their first attempt. 
0 candidates did not submit a portfolio.
</t>
  </si>
  <si>
    <t>Candidate Scores- Theatre</t>
  </si>
  <si>
    <t>Cantrell, Olivia Joy</t>
  </si>
  <si>
    <t>Carter, Kyla Ann</t>
  </si>
  <si>
    <t>Clement, Andria Rae</t>
  </si>
  <si>
    <t>Flores, Julianna Renae</t>
  </si>
  <si>
    <t>Morris, Nathaniel Scott</t>
  </si>
  <si>
    <t>Break Down of Rubric Scores Received- Theatre</t>
  </si>
  <si>
    <t>Theatre Demographics</t>
  </si>
  <si>
    <t>4 (80%)</t>
  </si>
  <si>
    <t>1 (20%)</t>
  </si>
  <si>
    <t>English (Secondary ELA)</t>
  </si>
  <si>
    <t xml:space="preserve"> 9 candidates submitted a portfolio.
 (100% of submitted) were successful on their first submission.
(SFA Average: 42.3) (State Average: 42.4) (National Average: 46.1)
● Range: 26-51
● 89% scored 37 or above (set cut scores from other states range from 35 to 41; 37 is the most common cut score)
Average Rubric Score: 2.8
0 (0% of submitted) did not submit a scorable portfolio on their first attempt.
0 candidates did not submit a portfolio.
</t>
  </si>
  <si>
    <t>Easley, Jacob L</t>
  </si>
  <si>
    <t>Esposito, Blasia Victoria</t>
  </si>
  <si>
    <t>Feldhausen, Owen Michael</t>
  </si>
  <si>
    <t>Guadarrama, Jessica R</t>
  </si>
  <si>
    <t>Jones, Brent Micheal</t>
  </si>
  <si>
    <t>Jorski, Genevieve Marie</t>
  </si>
  <si>
    <t>Kleiber, Amelia Elizabeth</t>
  </si>
  <si>
    <t>Schuster, Erin Nicole</t>
  </si>
  <si>
    <t>Waugh, Aurora Elizabeth</t>
  </si>
  <si>
    <t>3 (33%)</t>
  </si>
  <si>
    <t>6 (67%)</t>
  </si>
  <si>
    <t>History (Secondary HSS)</t>
  </si>
  <si>
    <t xml:space="preserve"> 5 candidates submitted a portfolio.
 4 (80% of submitted) were successful on their first submission.
(SFA Average: 40) (State Average: 40.5) (National Average: 44.9)
● Range: 32-44
● 80% scored 37 or above (set cut scores from other states range from 35 to 41; 37 is the most common cut score)
Average Rubric Score: 
1 (20% of submitted) did not submit a scorable portfolio on their first attempt.
0 candidates did not submit a portfolio.
</t>
  </si>
  <si>
    <t>Fleener, Garen Joseph</t>
  </si>
  <si>
    <t>Grubbs, Nicholas Bradley</t>
  </si>
  <si>
    <t>Hebert, Jordan Andrew</t>
  </si>
  <si>
    <t>Hebert, Jordan Andrew RETAKE</t>
  </si>
  <si>
    <t>Law, Taylor M</t>
  </si>
  <si>
    <t>Navarro, Matthew Milam</t>
  </si>
  <si>
    <t>3 (75%)</t>
  </si>
  <si>
    <t>Secondary Mathematics</t>
  </si>
  <si>
    <t xml:space="preserve">5 candidates submitted a portfolio.
4 (80% of submitted) were successful on their first submission.
SFA Total Average Above State Average (SFA Average: 32.2) (State Average: 31.9) (National Average: 39.9)
● Range: 30-36
● 0% scored 37 or above (set cut scores from other states range from 35 to 41; 37 is the most common cut score)
Average Rubric Score: 2.1
1 (20% of submitted) did not submit a scorable portfolio on their first attempt.
0 candidates did not submit a portfolio.
</t>
  </si>
  <si>
    <t>Chunn, Skylar Faith Arnett</t>
  </si>
  <si>
    <t>Elsing, Kathryn Era</t>
  </si>
  <si>
    <t>Forte, Trinity Micah</t>
  </si>
  <si>
    <t>Hamilton, Candice Dawn</t>
  </si>
  <si>
    <t>Williams, Elisabeth MaKenzie</t>
  </si>
  <si>
    <t>Williams, Elisabeth MaKenzie (Retake)</t>
  </si>
  <si>
    <t>3 (60%)</t>
  </si>
  <si>
    <t>2 (63%)</t>
  </si>
  <si>
    <t>5 (100%)</t>
  </si>
  <si>
    <t>Human Sciences (Family and Cons Sci)</t>
  </si>
  <si>
    <t xml:space="preserve">3 candidates submitted a portfolio. 
3 (100% of submitted) were successful on their first submission.
SFA Total Average Score Above National Score (SFA Average: 44.7) (National Average: 43)
● Range: 43-48
● 100% scored 37 or above (set cut scores from other states range from 35 to 41; 37 is the most common cut score)
Average Rubric Score: 3
0 (0% of submitted) did not submit a scorable portfolio on their first attempt.
0 candidates did not submit a portfolio.
</t>
  </si>
  <si>
    <t>Henry-Barnett, Kirsten</t>
  </si>
  <si>
    <t>Lafont, Delaney Alida</t>
  </si>
  <si>
    <t>Watts, Shelby A</t>
  </si>
  <si>
    <t>3 (100%</t>
  </si>
  <si>
    <t>Kinesiology (K-12 Phys Ed)</t>
  </si>
  <si>
    <t xml:space="preserve">16 candidates submitted a portfolio.
15 (94% of submitted) were successful on their first submission.
SFA Total Average Score Above State Average (SFA Average: 37.7) (State Average: 35.7) (National Average: 38.8)
● Range: 31-47
● 50% scored 37 or above (set cut scores from other states range from 35 to 41; 37 is the most common cut score)
Average Rubric Score: 2.5
1 (6% of submitted) did not submit a scorable portfolio one their first attempt
1 candidates submitted a scorable portfolio on their second attempt; 1 candidate has not submitted a scoreable portfolio.                                                                                                                                                                                                                                    0 candidates did not submit a portfolio.
</t>
  </si>
  <si>
    <t>Submission was unsuccessful/condition code was recieved</t>
  </si>
  <si>
    <t>Burris, Katy Elizabeth</t>
  </si>
  <si>
    <t>Cheshire, Cameron Ray</t>
  </si>
  <si>
    <t>Clark, Christian Lee</t>
  </si>
  <si>
    <t>Harris, Aolani E</t>
  </si>
  <si>
    <t>Hassell, Amanda Faith</t>
  </si>
  <si>
    <t>Hernandez, Nikkolas Lee</t>
  </si>
  <si>
    <t>Hill, Henry Le'Wayne</t>
  </si>
  <si>
    <t>Leblanc, Edward Francis</t>
  </si>
  <si>
    <t>McCormack, Mason Dale</t>
  </si>
  <si>
    <t>Montoya, Luis O</t>
  </si>
  <si>
    <t>Muntz, Peyton Elizabeth</t>
  </si>
  <si>
    <t>Robichaux, Jenna Catherine</t>
  </si>
  <si>
    <t>Stroud, Reece C</t>
  </si>
  <si>
    <t>Taunton, Vada Victoria</t>
  </si>
  <si>
    <t>Torres, Tyler Wesley</t>
  </si>
  <si>
    <t>Williams, Rason Ali</t>
  </si>
  <si>
    <t># of A's</t>
  </si>
  <si>
    <t>8 (50%)</t>
  </si>
  <si>
    <t>4 (25%)</t>
  </si>
  <si>
    <t>3 (19%)</t>
  </si>
  <si>
    <t>1 (6%)</t>
  </si>
  <si>
    <t>10 (62%)</t>
  </si>
  <si>
    <t>10 (100%)</t>
  </si>
  <si>
    <t>6 (38%)</t>
  </si>
  <si>
    <t>5 (83%)</t>
  </si>
  <si>
    <t>Secondary Science</t>
  </si>
  <si>
    <t xml:space="preserve">4 candidate submitted a portfolio.
3 (75% of submitted) were successful on their first submission.
(SFA Average: 37.3) (State Average: 37.4) (National Average: 43.1)
● Range: 33-43
● 25% scored 37 or above (set cut scores from other states range from 35 to 41; 37 is the most common cut score)
Average Rubric Score: 2.5
1 (25% of submitted) did not submit a scorable portfolio on their first attempt.
0 candidates did not submit a portfolio.
</t>
  </si>
  <si>
    <t>Gordon, Tanner Dylan</t>
  </si>
  <si>
    <t>Peterson, Hayley M</t>
  </si>
  <si>
    <t>Reeder, Savannah Elaine</t>
  </si>
  <si>
    <t>Smith, Heather Ann</t>
  </si>
  <si>
    <t>Smith, Heather Ann RETAKE</t>
  </si>
  <si>
    <t>Break Down of Rubric Scores Recieved</t>
  </si>
  <si>
    <t>1 (25%)</t>
  </si>
  <si>
    <t>Special Education</t>
  </si>
  <si>
    <t xml:space="preserve">11 candidates submitted a portfolio.
11 (100% of submitted) were successful on their first submission.
SFA Total Average Score Above State Average (SFA Average: 39.6) (State Average: 38.1) (National Average: 43)
● Range: 35-46
● 82% scored 37 or above (set cut scores from other states range from 35 to 41; 37 is the most common cut score)
Average Rubric Score: 2.6
0 (0% of submitted) did not submit a scorable portfolio on their first attempt.
0 candidates did not submit a portfolio.
</t>
  </si>
  <si>
    <t>Augustyn, Caitlin Elizabeth</t>
  </si>
  <si>
    <t>Barrett, Wendy Elisa</t>
  </si>
  <si>
    <t>Berckenhoff, Wyatt Michael</t>
  </si>
  <si>
    <t>Cash, Carly Danielle</t>
  </si>
  <si>
    <t>Matthews, Alexis Morgan</t>
  </si>
  <si>
    <t>Meismer, Tiffany Rhea</t>
  </si>
  <si>
    <t>Morgan, Michele R</t>
  </si>
  <si>
    <t>Rodriguez, Elena M</t>
  </si>
  <si>
    <t>Vanover, Katelyn Rae</t>
  </si>
  <si>
    <t>Vestal, Mikayla Brooke</t>
  </si>
  <si>
    <t>Villegas, Stephanie Paige</t>
  </si>
  <si>
    <t>8 (73%)</t>
  </si>
  <si>
    <t>2 (18%)</t>
  </si>
  <si>
    <t>1 (9%)</t>
  </si>
  <si>
    <t>10 (91%)</t>
  </si>
  <si>
    <t>DHH (Special Education)</t>
  </si>
  <si>
    <t xml:space="preserve">11 candidates submitted a portfolio.
11 (100% of submitted) were successful on their first submission.
SFA Total Average Score Above State and National Average (SFA Average: 43.5) (State Average: 38.1) (National Average: 43)
● Range: 38-49
● 100% scored 37 or above (set cut scores from other states range from 35 to 41; 37 is the most common cut score)
Average Rubric Score: 2.9
0 (0% of submitted) did not submit a scorable portfolio on their first attempt.
0 candidates did not submit a portfolio.
</t>
  </si>
  <si>
    <t>Celestine, Jennifer Megan</t>
  </si>
  <si>
    <t>Chaparro, Diana M</t>
  </si>
  <si>
    <t>Corn, Catherine Marie</t>
  </si>
  <si>
    <t>Eisenhower, Carly Brooke</t>
  </si>
  <si>
    <t>Hutchinson, James Macarthur</t>
  </si>
  <si>
    <t>Koenig, Melodi Leeann</t>
  </si>
  <si>
    <t>McAlister, Lauren Elizabeth</t>
  </si>
  <si>
    <t>(Lee) McSorley, Erin Alyssa</t>
  </si>
  <si>
    <t>Rachui, Meagan Riley</t>
  </si>
  <si>
    <t>Reeves, Rachel Diane</t>
  </si>
  <si>
    <t>Waggoner, Cheyene Reese</t>
  </si>
  <si>
    <t>7 (64%)</t>
  </si>
  <si>
    <t>7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</si>
</sst>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rgb="FF9C0006"/>
      <name val="Calibri"/>
      <family val="2"/>
      <scheme val="minor"/>
    </font>
    <font>
      <b/>
      <sz val="26"/>
      <color rgb="FF000000"/>
      <name val="Arial"/>
      <family val="2"/>
    </font>
    <font>
      <b/>
      <sz val="14"/>
      <color rgb="FF000000"/>
      <name val="Arial"/>
      <family val="2"/>
    </font>
    <font>
      <b/>
      <sz val="14"/>
      <color theme="1"/>
      <name val="Calibri"/>
      <family val="2"/>
      <scheme val="minor"/>
    </font>
    <font>
      <b/>
      <sz val="11"/>
      <color theme="1"/>
      <name val="Calibri"/>
      <family val="2"/>
      <scheme val="minor"/>
    </font>
    <font>
      <b/>
      <sz val="10"/>
      <color theme="1"/>
      <name val="Calibri"/>
      <family val="2"/>
    </font>
    <font>
      <b/>
      <sz val="26"/>
      <color theme="1"/>
      <name val="Calibri"/>
      <family val="2"/>
      <scheme val="minor"/>
    </font>
    <font>
      <b/>
      <sz val="10"/>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C00000"/>
      <name val="Calibri"/>
      <family val="2"/>
      <scheme val="minor"/>
    </font>
    <font>
      <sz val="14"/>
      <color rgb="FF000000"/>
      <name val="Arial"/>
      <family val="2"/>
    </font>
    <font>
      <sz val="9"/>
      <color rgb="FF000000"/>
      <name val="Arial"/>
      <family val="2"/>
    </font>
    <font>
      <b/>
      <sz val="12"/>
      <color rgb="FF000000"/>
      <name val="Arial"/>
      <family val="2"/>
    </font>
    <font>
      <sz val="11"/>
      <color rgb="FF000000"/>
      <name val="Calibri"/>
      <family val="2"/>
    </font>
    <font>
      <sz val="11"/>
      <color rgb="FF000000"/>
      <name val="Calibri"/>
      <family val="2"/>
      <scheme val="minor"/>
    </font>
    <font>
      <b/>
      <sz val="14"/>
      <color rgb="FF000000"/>
      <name val="Arial"/>
      <family val="2"/>
    </font>
    <font>
      <sz val="9"/>
      <color theme="1"/>
      <name val="Calibri"/>
      <family val="2"/>
      <scheme val="minor"/>
    </font>
    <font>
      <b/>
      <sz val="28"/>
      <color theme="1"/>
      <name val="Calibri"/>
      <family val="2"/>
      <scheme val="minor"/>
    </font>
    <font>
      <b/>
      <sz val="12"/>
      <color theme="1"/>
      <name val="Calibri"/>
      <family val="2"/>
      <scheme val="minor"/>
    </font>
    <font>
      <sz val="11"/>
      <color rgb="FFFF0000"/>
      <name val="Calibri"/>
      <family val="2"/>
      <scheme val="minor"/>
    </font>
    <font>
      <sz val="11"/>
      <color theme="1"/>
      <name val="Calibri"/>
      <family val="2"/>
    </font>
  </fonts>
  <fills count="33">
    <fill>
      <patternFill patternType="none"/>
    </fill>
    <fill>
      <patternFill patternType="gray125"/>
    </fill>
    <fill>
      <patternFill patternType="solid">
        <fgColor rgb="FFFFC7CE"/>
      </patternFill>
    </fill>
    <fill>
      <patternFill patternType="solid">
        <fgColor rgb="FFD0CECE"/>
        <bgColor indexed="64"/>
      </patternFill>
    </fill>
    <fill>
      <patternFill patternType="solid">
        <fgColor rgb="FFD9D9D9"/>
        <bgColor indexed="64"/>
      </patternFill>
    </fill>
    <fill>
      <patternFill patternType="solid">
        <fgColor rgb="FFE7B1FC"/>
        <bgColor indexed="64"/>
      </patternFill>
    </fill>
    <fill>
      <patternFill patternType="solid">
        <fgColor rgb="FFDDEBF7"/>
        <bgColor indexed="64"/>
      </patternFill>
    </fill>
    <fill>
      <patternFill patternType="solid">
        <fgColor rgb="FFFFF2CC"/>
        <bgColor indexed="64"/>
      </patternFill>
    </fill>
    <fill>
      <patternFill patternType="solid">
        <fgColor rgb="FFC6E0B4"/>
        <bgColor indexed="64"/>
      </patternFill>
    </fill>
    <fill>
      <patternFill patternType="solid">
        <fgColor rgb="FFFCE4D6"/>
        <bgColor indexed="64"/>
      </patternFill>
    </fill>
    <fill>
      <patternFill patternType="solid">
        <fgColor rgb="FFBFBFBF"/>
        <bgColor indexed="64"/>
      </patternFill>
    </fill>
    <fill>
      <patternFill patternType="solid">
        <fgColor rgb="FFFFFFFF"/>
        <bgColor indexed="64"/>
      </patternFill>
    </fill>
    <fill>
      <patternFill patternType="solid">
        <fgColor rgb="FFC199E0"/>
        <bgColor indexed="64"/>
      </patternFill>
    </fill>
    <fill>
      <patternFill patternType="solid">
        <fgColor rgb="FFFFFF00"/>
        <bgColor indexed="64"/>
      </patternFill>
    </fill>
    <fill>
      <patternFill patternType="solid">
        <fgColor rgb="FFF4B084"/>
        <bgColor indexed="64"/>
      </patternFill>
    </fill>
    <fill>
      <patternFill patternType="solid">
        <fgColor rgb="FFFF0000"/>
        <bgColor indexed="64"/>
      </patternFill>
    </fill>
    <fill>
      <patternFill patternType="solid">
        <fgColor rgb="FFD9E1F2"/>
        <bgColor indexed="64"/>
      </patternFill>
    </fill>
    <fill>
      <patternFill patternType="solid">
        <fgColor rgb="FFE2EFDA"/>
        <bgColor indexed="64"/>
      </patternFill>
    </fill>
    <fill>
      <patternFill patternType="solid">
        <fgColor rgb="FFBB86DB"/>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8CBAD"/>
        <bgColor indexed="64"/>
      </patternFill>
    </fill>
    <fill>
      <patternFill patternType="solid">
        <fgColor theme="0"/>
        <bgColor indexed="64"/>
      </patternFill>
    </fill>
    <fill>
      <patternFill patternType="solid">
        <fgColor theme="0" tint="-0.249977111117893"/>
        <bgColor indexed="64"/>
      </patternFill>
    </fill>
    <fill>
      <patternFill patternType="solid">
        <fgColor rgb="FFD58CED"/>
        <bgColor indexed="64"/>
      </patternFill>
    </fill>
    <fill>
      <patternFill patternType="solid">
        <fgColor theme="5" tint="0.59999389629810485"/>
        <bgColor indexed="64"/>
      </patternFill>
    </fill>
    <fill>
      <patternFill patternType="solid">
        <fgColor rgb="FFEAADED"/>
        <bgColor indexed="64"/>
      </patternFill>
    </fill>
    <fill>
      <patternFill patternType="solid">
        <fgColor rgb="FFFFC7CE"/>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D9D9D9"/>
        <bgColor rgb="FF000000"/>
      </patternFill>
    </fill>
    <fill>
      <patternFill patternType="solid">
        <fgColor rgb="FFFFFFFF"/>
        <bgColor rgb="FF000000"/>
      </patternFill>
    </fill>
    <fill>
      <patternFill patternType="solid">
        <fgColor rgb="FFBFBFBF"/>
        <bgColor rgb="FF000000"/>
      </patternFill>
    </fill>
  </fills>
  <borders count="8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diagonal/>
    </border>
    <border>
      <left/>
      <right style="medium">
        <color rgb="FF000000"/>
      </right>
      <top style="thin">
        <color indexed="64"/>
      </top>
      <bottom style="thin">
        <color indexed="64"/>
      </bottom>
      <diagonal/>
    </border>
    <border>
      <left/>
      <right/>
      <top style="medium">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style="medium">
        <color rgb="FF000000"/>
      </right>
      <top/>
      <bottom style="thin">
        <color rgb="FF000000"/>
      </bottom>
      <diagonal/>
    </border>
  </borders>
  <cellStyleXfs count="2">
    <xf numFmtId="0" fontId="0" fillId="0" borderId="0"/>
    <xf numFmtId="0" fontId="1" fillId="2" borderId="0" applyNumberFormat="0" applyBorder="0" applyAlignment="0" applyProtection="0"/>
  </cellStyleXfs>
  <cellXfs count="1030">
    <xf numFmtId="0" fontId="0" fillId="0" borderId="0" xfId="0"/>
    <xf numFmtId="0" fontId="3"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4" borderId="6" xfId="0" applyFill="1" applyBorder="1"/>
    <xf numFmtId="0" fontId="4" fillId="4" borderId="0" xfId="0" applyFont="1" applyFill="1" applyAlignment="1">
      <alignment horizontal="center" vertical="center" wrapText="1"/>
    </xf>
    <xf numFmtId="0" fontId="5" fillId="4" borderId="13" xfId="0" applyFont="1" applyFill="1" applyBorder="1" applyAlignment="1">
      <alignment wrapText="1"/>
    </xf>
    <xf numFmtId="0" fontId="5" fillId="6" borderId="4" xfId="0" applyFont="1" applyFill="1" applyBorder="1" applyAlignment="1">
      <alignment horizontal="center" wrapText="1"/>
    </xf>
    <xf numFmtId="0" fontId="5" fillId="7" borderId="6" xfId="0" applyFont="1" applyFill="1" applyBorder="1" applyAlignment="1">
      <alignment horizontal="center" wrapText="1"/>
    </xf>
    <xf numFmtId="0" fontId="5" fillId="8" borderId="5" xfId="0" applyFont="1" applyFill="1" applyBorder="1" applyAlignment="1">
      <alignment horizontal="center" wrapText="1"/>
    </xf>
    <xf numFmtId="0" fontId="5" fillId="9" borderId="6" xfId="0" applyFont="1" applyFill="1" applyBorder="1" applyAlignment="1">
      <alignment horizontal="center"/>
    </xf>
    <xf numFmtId="0" fontId="5" fillId="3" borderId="14" xfId="0" applyFont="1" applyFill="1" applyBorder="1" applyAlignment="1">
      <alignment horizontal="center" wrapText="1"/>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3" borderId="8" xfId="0" applyFont="1" applyFill="1" applyBorder="1" applyAlignment="1">
      <alignment horizontal="center" wrapText="1"/>
    </xf>
    <xf numFmtId="0" fontId="5" fillId="3" borderId="9" xfId="0" applyFont="1" applyFill="1" applyBorder="1" applyAlignment="1">
      <alignment horizontal="center" wrapText="1"/>
    </xf>
    <xf numFmtId="0" fontId="5" fillId="3" borderId="10" xfId="0" applyFont="1" applyFill="1" applyBorder="1" applyAlignment="1">
      <alignment horizontal="center" wrapText="1"/>
    </xf>
    <xf numFmtId="0" fontId="5" fillId="10" borderId="8" xfId="0" applyFont="1" applyFill="1" applyBorder="1" applyAlignment="1">
      <alignment horizontal="center"/>
    </xf>
    <xf numFmtId="0" fontId="5" fillId="10" borderId="9" xfId="0" applyFont="1" applyFill="1" applyBorder="1" applyAlignment="1">
      <alignment horizontal="center"/>
    </xf>
    <xf numFmtId="0" fontId="5" fillId="10" borderId="10" xfId="0" applyFont="1" applyFill="1" applyBorder="1" applyAlignment="1">
      <alignment horizontal="center"/>
    </xf>
    <xf numFmtId="0" fontId="0" fillId="11" borderId="12" xfId="0" applyFill="1" applyBorder="1"/>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 xfId="0" applyBorder="1"/>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4" fillId="4" borderId="35" xfId="0" applyFont="1" applyFill="1" applyBorder="1" applyAlignment="1">
      <alignment horizontal="center" vertical="center" wrapText="1"/>
    </xf>
    <xf numFmtId="0" fontId="0" fillId="0" borderId="34" xfId="0" applyBorder="1"/>
    <xf numFmtId="0" fontId="0" fillId="0" borderId="36" xfId="0" applyBorder="1" applyAlignment="1">
      <alignment horizontal="center"/>
    </xf>
    <xf numFmtId="0" fontId="0" fillId="0" borderId="37"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xf>
    <xf numFmtId="0" fontId="7" fillId="3" borderId="0" xfId="0" applyFont="1" applyFill="1" applyAlignment="1">
      <alignment horizontal="left" vertical="center"/>
    </xf>
    <xf numFmtId="0" fontId="0" fillId="3" borderId="0" xfId="0" applyFill="1"/>
    <xf numFmtId="0" fontId="0" fillId="3" borderId="0" xfId="0" applyFill="1" applyAlignment="1">
      <alignment horizontal="center"/>
    </xf>
    <xf numFmtId="0" fontId="0" fillId="12" borderId="44" xfId="0" applyFill="1" applyBorder="1" applyAlignment="1">
      <alignment horizontal="center"/>
    </xf>
    <xf numFmtId="0" fontId="0" fillId="0" borderId="3" xfId="0" applyBorder="1" applyAlignment="1">
      <alignment horizontal="center" vertical="center" wrapText="1"/>
    </xf>
    <xf numFmtId="0" fontId="0" fillId="3" borderId="0" xfId="0" applyFill="1" applyAlignment="1">
      <alignment vertical="center"/>
    </xf>
    <xf numFmtId="0" fontId="0" fillId="13" borderId="44" xfId="0" applyFill="1" applyBorder="1" applyAlignment="1">
      <alignment horizontal="center"/>
    </xf>
    <xf numFmtId="0" fontId="1" fillId="2" borderId="1" xfId="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6" fillId="7" borderId="15" xfId="0" applyFont="1" applyFill="1" applyBorder="1" applyAlignment="1">
      <alignment horizontal="center" vertical="center"/>
    </xf>
    <xf numFmtId="0" fontId="6" fillId="8" borderId="15" xfId="0" applyFont="1" applyFill="1" applyBorder="1" applyAlignment="1">
      <alignment horizontal="center" vertical="center"/>
    </xf>
    <xf numFmtId="0" fontId="6" fillId="9" borderId="16" xfId="0" applyFont="1" applyFill="1" applyBorder="1" applyAlignment="1">
      <alignment horizontal="center" vertical="center"/>
    </xf>
    <xf numFmtId="0" fontId="5" fillId="3" borderId="47" xfId="0" applyFont="1" applyFill="1" applyBorder="1" applyAlignment="1">
      <alignment horizontal="center" wrapText="1"/>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48" xfId="0" applyFont="1" applyFill="1" applyBorder="1" applyAlignment="1">
      <alignment horizontal="center" vertical="center"/>
    </xf>
    <xf numFmtId="0" fontId="6" fillId="6" borderId="47" xfId="0" applyFont="1" applyFill="1" applyBorder="1" applyAlignment="1">
      <alignment horizontal="center" vertical="center"/>
    </xf>
    <xf numFmtId="0" fontId="2" fillId="11" borderId="0" xfId="0" applyFont="1" applyFill="1" applyAlignment="1">
      <alignment horizontal="center" vertical="center" wrapText="1"/>
    </xf>
    <xf numFmtId="0" fontId="2" fillId="11" borderId="3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4" borderId="49" xfId="0" applyFont="1" applyFill="1" applyBorder="1" applyAlignment="1">
      <alignment wrapText="1"/>
    </xf>
    <xf numFmtId="0" fontId="5" fillId="16" borderId="0" xfId="0" applyFont="1" applyFill="1" applyAlignment="1">
      <alignment horizontal="center" wrapText="1"/>
    </xf>
    <xf numFmtId="0" fontId="5" fillId="17" borderId="0" xfId="0" applyFont="1" applyFill="1" applyAlignment="1">
      <alignment horizontal="center" wrapText="1"/>
    </xf>
    <xf numFmtId="0" fontId="5" fillId="3" borderId="45" xfId="0" applyFont="1" applyFill="1" applyBorder="1" applyAlignment="1">
      <alignment horizontal="center" wrapText="1"/>
    </xf>
    <xf numFmtId="0" fontId="5" fillId="3" borderId="11" xfId="0" applyFont="1" applyFill="1" applyBorder="1" applyAlignment="1">
      <alignment horizontal="center" wrapText="1"/>
    </xf>
    <xf numFmtId="0" fontId="0" fillId="11" borderId="6" xfId="0" applyFill="1" applyBorder="1"/>
    <xf numFmtId="0" fontId="0" fillId="0" borderId="4" xfId="0" applyBorder="1" applyAlignment="1">
      <alignment horizontal="center"/>
    </xf>
    <xf numFmtId="0" fontId="0" fillId="0" borderId="1" xfId="0" applyBorder="1" applyAlignment="1">
      <alignment horizontal="center"/>
    </xf>
    <xf numFmtId="0" fontId="0" fillId="0" borderId="47"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48" xfId="0" applyBorder="1" applyAlignment="1">
      <alignment horizontal="center"/>
    </xf>
    <xf numFmtId="0" fontId="0" fillId="0" borderId="14" xfId="0" applyBorder="1" applyAlignment="1">
      <alignment horizontal="center"/>
    </xf>
    <xf numFmtId="0" fontId="0" fillId="0" borderId="13" xfId="0" applyBorder="1"/>
    <xf numFmtId="0" fontId="0" fillId="0" borderId="34" xfId="0" applyBorder="1" applyAlignment="1">
      <alignment horizontal="center"/>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12" borderId="1" xfId="0" applyFill="1" applyBorder="1"/>
    <xf numFmtId="0" fontId="0" fillId="0" borderId="44" xfId="0" applyBorder="1" applyAlignment="1">
      <alignment vertical="center" wrapText="1"/>
    </xf>
    <xf numFmtId="0" fontId="5" fillId="6" borderId="46" xfId="0" applyFont="1" applyFill="1" applyBorder="1" applyAlignment="1">
      <alignment horizontal="center"/>
    </xf>
    <xf numFmtId="0" fontId="5" fillId="7" borderId="46" xfId="0" applyFont="1" applyFill="1" applyBorder="1" applyAlignment="1">
      <alignment horizontal="center"/>
    </xf>
    <xf numFmtId="0" fontId="5" fillId="17" borderId="35" xfId="0" applyFont="1" applyFill="1" applyBorder="1" applyAlignment="1">
      <alignment horizontal="center"/>
    </xf>
    <xf numFmtId="0" fontId="5" fillId="6" borderId="47" xfId="0" applyFont="1" applyFill="1" applyBorder="1" applyAlignment="1">
      <alignment horizontal="center"/>
    </xf>
    <xf numFmtId="0" fontId="5" fillId="6" borderId="15" xfId="0" applyFont="1" applyFill="1" applyBorder="1" applyAlignment="1">
      <alignment horizontal="center"/>
    </xf>
    <xf numFmtId="0" fontId="5" fillId="6" borderId="16" xfId="0" applyFont="1" applyFill="1" applyBorder="1" applyAlignment="1">
      <alignment horizontal="center"/>
    </xf>
    <xf numFmtId="0" fontId="5" fillId="7" borderId="47" xfId="0" applyFont="1" applyFill="1" applyBorder="1" applyAlignment="1">
      <alignment horizontal="center"/>
    </xf>
    <xf numFmtId="0" fontId="5" fillId="7" borderId="15" xfId="0" applyFont="1" applyFill="1" applyBorder="1" applyAlignment="1">
      <alignment horizontal="center"/>
    </xf>
    <xf numFmtId="0" fontId="5" fillId="7" borderId="16" xfId="0" applyFont="1" applyFill="1" applyBorder="1" applyAlignment="1">
      <alignment horizontal="center"/>
    </xf>
    <xf numFmtId="0" fontId="5" fillId="17" borderId="47" xfId="0" applyFont="1" applyFill="1" applyBorder="1" applyAlignment="1">
      <alignment horizontal="center"/>
    </xf>
    <xf numFmtId="0" fontId="5" fillId="17" borderId="15" xfId="0" applyFont="1" applyFill="1" applyBorder="1" applyAlignment="1">
      <alignment horizontal="center"/>
    </xf>
    <xf numFmtId="0" fontId="5" fillId="17" borderId="48" xfId="0" applyFont="1" applyFill="1" applyBorder="1" applyAlignment="1">
      <alignment horizontal="center"/>
    </xf>
    <xf numFmtId="0" fontId="0" fillId="0" borderId="30" xfId="0" applyBorder="1"/>
    <xf numFmtId="164" fontId="0" fillId="0" borderId="0" xfId="0" applyNumberFormat="1"/>
    <xf numFmtId="0" fontId="4" fillId="4" borderId="7"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1" fillId="2" borderId="18" xfId="1" applyBorder="1" applyAlignment="1">
      <alignment horizontal="center"/>
    </xf>
    <xf numFmtId="0" fontId="0" fillId="4" borderId="58" xfId="0" applyFill="1" applyBorder="1" applyAlignment="1">
      <alignment horizontal="center"/>
    </xf>
    <xf numFmtId="0" fontId="0" fillId="4" borderId="24" xfId="0" applyFill="1" applyBorder="1" applyAlignment="1">
      <alignment horizontal="center"/>
    </xf>
    <xf numFmtId="0" fontId="0" fillId="4" borderId="59" xfId="0" applyFill="1" applyBorder="1" applyAlignment="1">
      <alignment horizontal="center"/>
    </xf>
    <xf numFmtId="0" fontId="0" fillId="4" borderId="23" xfId="0" applyFill="1" applyBorder="1" applyAlignment="1">
      <alignment horizontal="center"/>
    </xf>
    <xf numFmtId="0" fontId="0" fillId="4" borderId="25" xfId="0" applyFill="1" applyBorder="1" applyAlignment="1">
      <alignment horizontal="center"/>
    </xf>
    <xf numFmtId="0" fontId="0" fillId="20" borderId="24" xfId="0" applyFill="1" applyBorder="1" applyAlignment="1">
      <alignment horizontal="center"/>
    </xf>
    <xf numFmtId="0" fontId="0" fillId="20" borderId="25" xfId="0" applyFill="1" applyBorder="1" applyAlignment="1">
      <alignment horizontal="center"/>
    </xf>
    <xf numFmtId="0" fontId="0" fillId="21" borderId="27" xfId="0" applyFill="1" applyBorder="1" applyAlignment="1">
      <alignment horizontal="center"/>
    </xf>
    <xf numFmtId="0" fontId="0" fillId="20" borderId="29" xfId="0" applyFill="1" applyBorder="1" applyAlignment="1">
      <alignment horizontal="center"/>
    </xf>
    <xf numFmtId="0" fontId="0" fillId="11" borderId="30" xfId="0" applyFill="1" applyBorder="1" applyAlignment="1">
      <alignment horizontal="center"/>
    </xf>
    <xf numFmtId="0" fontId="0" fillId="11" borderId="31" xfId="0" applyFill="1" applyBorder="1" applyAlignment="1">
      <alignment horizontal="center"/>
    </xf>
    <xf numFmtId="0" fontId="0" fillId="4" borderId="32" xfId="0" applyFill="1" applyBorder="1" applyAlignment="1">
      <alignment horizontal="center"/>
    </xf>
    <xf numFmtId="0" fontId="0" fillId="11" borderId="33" xfId="0" applyFill="1" applyBorder="1" applyAlignment="1">
      <alignment horizontal="center"/>
    </xf>
    <xf numFmtId="0" fontId="0" fillId="20" borderId="30" xfId="0" applyFill="1" applyBorder="1" applyAlignment="1">
      <alignment horizontal="center"/>
    </xf>
    <xf numFmtId="0" fontId="0" fillId="11" borderId="29" xfId="0" applyFill="1" applyBorder="1" applyAlignment="1">
      <alignment horizontal="center"/>
    </xf>
    <xf numFmtId="0" fontId="0" fillId="11" borderId="32" xfId="0" applyFill="1" applyBorder="1" applyAlignment="1">
      <alignment horizontal="center"/>
    </xf>
    <xf numFmtId="0" fontId="0" fillId="4" borderId="29" xfId="0" applyFill="1" applyBorder="1" applyAlignment="1">
      <alignment horizontal="center"/>
    </xf>
    <xf numFmtId="0" fontId="0" fillId="22" borderId="30" xfId="0" applyFill="1" applyBorder="1" applyAlignment="1">
      <alignment horizontal="center"/>
    </xf>
    <xf numFmtId="0" fontId="0" fillId="4" borderId="30" xfId="0" applyFill="1" applyBorder="1" applyAlignment="1">
      <alignment horizontal="center"/>
    </xf>
    <xf numFmtId="0" fontId="0" fillId="22" borderId="31" xfId="0" applyFill="1" applyBorder="1" applyAlignment="1">
      <alignment horizontal="center"/>
    </xf>
    <xf numFmtId="0" fontId="0" fillId="22" borderId="33" xfId="0" applyFill="1" applyBorder="1" applyAlignment="1">
      <alignment horizontal="center"/>
    </xf>
    <xf numFmtId="0" fontId="0" fillId="22" borderId="29" xfId="0" applyFill="1" applyBorder="1" applyAlignment="1">
      <alignment horizontal="center"/>
    </xf>
    <xf numFmtId="0" fontId="0" fillId="4" borderId="31" xfId="0" applyFill="1" applyBorder="1" applyAlignment="1">
      <alignment horizontal="center"/>
    </xf>
    <xf numFmtId="0" fontId="0" fillId="4" borderId="33" xfId="0" applyFill="1" applyBorder="1" applyAlignment="1">
      <alignment horizontal="center"/>
    </xf>
    <xf numFmtId="0" fontId="12" fillId="13" borderId="27" xfId="0" applyFont="1" applyFill="1" applyBorder="1" applyAlignment="1">
      <alignment horizontal="center"/>
    </xf>
    <xf numFmtId="0" fontId="12" fillId="13" borderId="37" xfId="0" applyFont="1" applyFill="1" applyBorder="1" applyAlignment="1">
      <alignment horizontal="center"/>
    </xf>
    <xf numFmtId="0" fontId="0" fillId="4" borderId="39" xfId="0" applyFill="1" applyBorder="1" applyAlignment="1">
      <alignment horizontal="center"/>
    </xf>
    <xf numFmtId="0" fontId="0" fillId="4" borderId="40" xfId="0" applyFill="1" applyBorder="1" applyAlignment="1">
      <alignment horizontal="center"/>
    </xf>
    <xf numFmtId="0" fontId="0" fillId="4" borderId="41" xfId="0" applyFill="1" applyBorder="1" applyAlignment="1">
      <alignment horizontal="center"/>
    </xf>
    <xf numFmtId="0" fontId="0" fillId="4" borderId="42" xfId="0" applyFill="1" applyBorder="1" applyAlignment="1">
      <alignment horizontal="center"/>
    </xf>
    <xf numFmtId="0" fontId="0" fillId="4" borderId="43" xfId="0" applyFill="1" applyBorder="1" applyAlignment="1">
      <alignment horizontal="center"/>
    </xf>
    <xf numFmtId="0" fontId="5" fillId="0" borderId="5" xfId="0" applyFont="1" applyBorder="1" applyAlignment="1">
      <alignment horizontal="center"/>
    </xf>
    <xf numFmtId="0" fontId="5" fillId="0" borderId="4" xfId="0" applyFont="1" applyBorder="1" applyAlignment="1">
      <alignment horizontal="center"/>
    </xf>
    <xf numFmtId="0" fontId="5" fillId="0" borderId="4" xfId="0" applyFont="1" applyBorder="1" applyAlignment="1">
      <alignment horizontal="center" wrapText="1"/>
    </xf>
    <xf numFmtId="0" fontId="5" fillId="0" borderId="6" xfId="0" applyFont="1" applyBorder="1" applyAlignment="1">
      <alignment horizontal="center" wrapText="1"/>
    </xf>
    <xf numFmtId="0" fontId="0" fillId="0" borderId="60" xfId="0" applyBorder="1"/>
    <xf numFmtId="0" fontId="0" fillId="0" borderId="60" xfId="0" applyBorder="1" applyAlignment="1">
      <alignment horizontal="center"/>
    </xf>
    <xf numFmtId="0" fontId="0" fillId="23" borderId="61" xfId="0" applyFill="1" applyBorder="1" applyAlignment="1">
      <alignment horizontal="center"/>
    </xf>
    <xf numFmtId="0" fontId="0" fillId="10" borderId="30" xfId="0" applyFill="1" applyBorder="1" applyAlignment="1">
      <alignment horizontal="center"/>
    </xf>
    <xf numFmtId="0" fontId="0" fillId="23" borderId="30" xfId="0" applyFill="1" applyBorder="1" applyAlignment="1">
      <alignment horizontal="center"/>
    </xf>
    <xf numFmtId="0" fontId="0" fillId="23" borderId="60" xfId="0" applyFill="1" applyBorder="1" applyAlignment="1">
      <alignment horizontal="center"/>
    </xf>
    <xf numFmtId="0" fontId="0" fillId="10" borderId="60" xfId="0" applyFill="1" applyBorder="1" applyAlignment="1">
      <alignment horizontal="center"/>
    </xf>
    <xf numFmtId="0" fontId="0" fillId="0" borderId="40" xfId="0" applyBorder="1"/>
    <xf numFmtId="0" fontId="0" fillId="23" borderId="40" xfId="0" applyFill="1" applyBorder="1" applyAlignment="1">
      <alignment horizontal="center"/>
    </xf>
    <xf numFmtId="0" fontId="0" fillId="10" borderId="40" xfId="0" applyFill="1" applyBorder="1" applyAlignment="1">
      <alignment horizontal="center"/>
    </xf>
    <xf numFmtId="0" fontId="0" fillId="0" borderId="21" xfId="0" applyBorder="1"/>
    <xf numFmtId="0" fontId="0" fillId="23" borderId="21" xfId="0" applyFill="1" applyBorder="1" applyAlignment="1">
      <alignment horizontal="center"/>
    </xf>
    <xf numFmtId="0" fontId="0" fillId="10" borderId="21" xfId="0" applyFill="1" applyBorder="1" applyAlignment="1">
      <alignment horizontal="center"/>
    </xf>
    <xf numFmtId="0" fontId="0" fillId="0" borderId="52" xfId="0" applyBorder="1"/>
    <xf numFmtId="0" fontId="0" fillId="23" borderId="54" xfId="0"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45" xfId="0" applyBorder="1" applyAlignment="1">
      <alignment horizontal="center"/>
    </xf>
    <xf numFmtId="0" fontId="0" fillId="0" borderId="10" xfId="0" applyBorder="1" applyAlignment="1">
      <alignment horizontal="center"/>
    </xf>
    <xf numFmtId="0" fontId="4" fillId="11" borderId="0" xfId="0" applyFont="1" applyFill="1" applyAlignment="1">
      <alignment horizontal="center" vertical="center" wrapText="1"/>
    </xf>
    <xf numFmtId="14" fontId="0" fillId="22" borderId="0" xfId="0" applyNumberFormat="1" applyFill="1"/>
    <xf numFmtId="0" fontId="10" fillId="0" borderId="0" xfId="0" applyFont="1" applyAlignment="1">
      <alignment wrapText="1"/>
    </xf>
    <xf numFmtId="0" fontId="0" fillId="0" borderId="0" xfId="0" applyAlignment="1">
      <alignment horizontal="center" vertical="center"/>
    </xf>
    <xf numFmtId="0" fontId="0" fillId="20" borderId="31" xfId="0" applyFill="1" applyBorder="1" applyAlignment="1">
      <alignment horizontal="center"/>
    </xf>
    <xf numFmtId="0" fontId="0" fillId="3" borderId="30" xfId="0" applyFill="1" applyBorder="1" applyAlignment="1">
      <alignment horizontal="center"/>
    </xf>
    <xf numFmtId="0" fontId="0" fillId="3" borderId="33" xfId="0" applyFill="1" applyBorder="1" applyAlignment="1">
      <alignment horizontal="center"/>
    </xf>
    <xf numFmtId="0" fontId="0" fillId="22" borderId="39" xfId="0" applyFill="1" applyBorder="1" applyAlignment="1">
      <alignment horizontal="center"/>
    </xf>
    <xf numFmtId="0" fontId="0" fillId="22" borderId="40" xfId="0" applyFill="1" applyBorder="1" applyAlignment="1">
      <alignment horizontal="center"/>
    </xf>
    <xf numFmtId="0" fontId="0" fillId="22" borderId="43" xfId="0" applyFill="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5" fillId="0" borderId="44" xfId="0" applyFont="1" applyBorder="1" applyAlignment="1">
      <alignment horizontal="center" wrapText="1"/>
    </xf>
    <xf numFmtId="0" fontId="0" fillId="0" borderId="20" xfId="0" applyBorder="1"/>
    <xf numFmtId="0" fontId="0" fillId="10" borderId="62" xfId="0" applyFill="1" applyBorder="1" applyAlignment="1">
      <alignment horizontal="center"/>
    </xf>
    <xf numFmtId="0" fontId="0" fillId="0" borderId="63" xfId="0" applyBorder="1"/>
    <xf numFmtId="0" fontId="0" fillId="10" borderId="61" xfId="0" applyFill="1" applyBorder="1" applyAlignment="1">
      <alignment horizontal="center"/>
    </xf>
    <xf numFmtId="0" fontId="0" fillId="0" borderId="39" xfId="0" applyBorder="1"/>
    <xf numFmtId="0" fontId="0" fillId="10" borderId="43" xfId="0" applyFill="1" applyBorder="1" applyAlignment="1">
      <alignment horizontal="center"/>
    </xf>
    <xf numFmtId="0" fontId="0" fillId="23" borderId="1" xfId="0" applyFill="1" applyBorder="1" applyAlignment="1">
      <alignment horizontal="center"/>
    </xf>
    <xf numFmtId="0" fontId="0" fillId="23" borderId="47" xfId="0" applyFill="1" applyBorder="1" applyAlignment="1">
      <alignment horizontal="center"/>
    </xf>
    <xf numFmtId="0" fontId="0" fillId="23" borderId="15" xfId="0" applyFill="1" applyBorder="1" applyAlignment="1">
      <alignment horizontal="center"/>
    </xf>
    <xf numFmtId="0" fontId="0" fillId="23" borderId="48" xfId="0" applyFill="1" applyBorder="1" applyAlignment="1">
      <alignment horizontal="center"/>
    </xf>
    <xf numFmtId="0" fontId="0" fillId="23" borderId="14" xfId="0" applyFill="1" applyBorder="1" applyAlignment="1">
      <alignment horizontal="center"/>
    </xf>
    <xf numFmtId="0" fontId="0" fillId="23" borderId="16" xfId="0" applyFill="1" applyBorder="1" applyAlignment="1">
      <alignment horizontal="center"/>
    </xf>
    <xf numFmtId="0" fontId="13" fillId="0" borderId="0" xfId="0" applyFont="1" applyAlignment="1">
      <alignment horizontal="center" vertical="center"/>
    </xf>
    <xf numFmtId="0" fontId="10" fillId="0" borderId="0" xfId="0" applyFont="1"/>
    <xf numFmtId="14" fontId="0" fillId="0" borderId="0" xfId="0" applyNumberFormat="1"/>
    <xf numFmtId="0" fontId="0" fillId="4" borderId="9" xfId="0" applyFill="1" applyBorder="1" applyAlignment="1">
      <alignment horizontal="center"/>
    </xf>
    <xf numFmtId="0" fontId="0" fillId="20" borderId="60" xfId="0" applyFill="1" applyBorder="1" applyAlignment="1">
      <alignment horizontal="center"/>
    </xf>
    <xf numFmtId="0" fontId="0" fillId="20" borderId="33" xfId="0" applyFill="1" applyBorder="1" applyAlignment="1">
      <alignment horizontal="center"/>
    </xf>
    <xf numFmtId="0" fontId="0" fillId="22" borderId="60" xfId="0" applyFill="1" applyBorder="1" applyAlignment="1">
      <alignment horizontal="center"/>
    </xf>
    <xf numFmtId="0" fontId="0" fillId="0" borderId="50" xfId="0" applyBorder="1" applyAlignment="1">
      <alignment horizontal="center"/>
    </xf>
    <xf numFmtId="0" fontId="0" fillId="22" borderId="0" xfId="0" applyFill="1" applyAlignment="1">
      <alignment horizontal="center"/>
    </xf>
    <xf numFmtId="0" fontId="0" fillId="4" borderId="21" xfId="0" applyFill="1" applyBorder="1" applyAlignment="1">
      <alignment horizontal="center"/>
    </xf>
    <xf numFmtId="0" fontId="0" fillId="0" borderId="65" xfId="0" applyBorder="1"/>
    <xf numFmtId="0" fontId="0" fillId="0" borderId="64" xfId="0" applyBorder="1" applyAlignment="1">
      <alignment horizontal="center"/>
    </xf>
    <xf numFmtId="0" fontId="0" fillId="23" borderId="66" xfId="0" applyFill="1" applyBorder="1" applyAlignment="1">
      <alignment horizontal="center"/>
    </xf>
    <xf numFmtId="164" fontId="0" fillId="23" borderId="30" xfId="0" applyNumberFormat="1" applyFill="1" applyBorder="1" applyAlignment="1">
      <alignment horizontal="center"/>
    </xf>
    <xf numFmtId="164" fontId="0" fillId="22" borderId="60" xfId="0" applyNumberFormat="1" applyFill="1" applyBorder="1" applyAlignment="1">
      <alignment horizontal="center"/>
    </xf>
    <xf numFmtId="164" fontId="0" fillId="10" borderId="40" xfId="0" applyNumberFormat="1" applyFill="1" applyBorder="1" applyAlignment="1">
      <alignment horizontal="center"/>
    </xf>
    <xf numFmtId="0" fontId="5" fillId="3" borderId="48" xfId="0" applyFont="1" applyFill="1" applyBorder="1" applyAlignment="1">
      <alignment horizontal="center" wrapText="1"/>
    </xf>
    <xf numFmtId="0" fontId="0" fillId="11" borderId="4" xfId="0" applyFill="1" applyBorder="1"/>
    <xf numFmtId="0" fontId="11" fillId="0" borderId="6" xfId="0" applyFont="1" applyBorder="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0" fontId="11" fillId="0" borderId="63" xfId="0" applyFont="1" applyBorder="1" applyAlignment="1">
      <alignment horizontal="center"/>
    </xf>
    <xf numFmtId="0" fontId="11" fillId="0" borderId="60" xfId="0" applyFont="1" applyBorder="1" applyAlignment="1">
      <alignment horizontal="center"/>
    </xf>
    <xf numFmtId="0" fontId="11" fillId="0" borderId="6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45" xfId="0" applyFont="1" applyBorder="1" applyAlignment="1">
      <alignment horizontal="center"/>
    </xf>
    <xf numFmtId="0" fontId="11" fillId="0" borderId="10" xfId="0" applyFont="1" applyBorder="1" applyAlignment="1">
      <alignment horizontal="center"/>
    </xf>
    <xf numFmtId="0" fontId="0" fillId="0" borderId="44" xfId="0" applyBorder="1" applyAlignment="1">
      <alignment horizontal="center"/>
    </xf>
    <xf numFmtId="0" fontId="0" fillId="23" borderId="2" xfId="0" applyFill="1" applyBorder="1" applyAlignment="1">
      <alignment horizontal="center"/>
    </xf>
    <xf numFmtId="0" fontId="0" fillId="23" borderId="44" xfId="0" applyFill="1" applyBorder="1" applyAlignment="1">
      <alignment horizontal="center"/>
    </xf>
    <xf numFmtId="0" fontId="0" fillId="23" borderId="3" xfId="0" applyFill="1" applyBorder="1" applyAlignment="1">
      <alignment horizontal="center"/>
    </xf>
    <xf numFmtId="0" fontId="4" fillId="4" borderId="46" xfId="0" applyFont="1" applyFill="1" applyBorder="1" applyAlignment="1">
      <alignment horizontal="center" vertical="center" wrapText="1"/>
    </xf>
    <xf numFmtId="0" fontId="0" fillId="0" borderId="13" xfId="0" applyBorder="1" applyAlignment="1">
      <alignment horizontal="center"/>
    </xf>
    <xf numFmtId="0" fontId="0" fillId="0" borderId="35" xfId="0" applyBorder="1" applyAlignment="1">
      <alignment horizontal="center"/>
    </xf>
    <xf numFmtId="0" fontId="0" fillId="0" borderId="46" xfId="0" applyBorder="1" applyAlignment="1">
      <alignment horizontal="center"/>
    </xf>
    <xf numFmtId="0" fontId="5" fillId="6" borderId="50" xfId="0" applyFont="1" applyFill="1" applyBorder="1" applyAlignment="1">
      <alignment horizontal="center"/>
    </xf>
    <xf numFmtId="0" fontId="5" fillId="7" borderId="50" xfId="0" applyFont="1" applyFill="1" applyBorder="1" applyAlignment="1">
      <alignment horizontal="center"/>
    </xf>
    <xf numFmtId="0" fontId="5" fillId="6" borderId="8" xfId="0" applyFont="1" applyFill="1" applyBorder="1" applyAlignment="1">
      <alignment horizontal="center"/>
    </xf>
    <xf numFmtId="0" fontId="5" fillId="6" borderId="9" xfId="0" applyFont="1" applyFill="1" applyBorder="1" applyAlignment="1">
      <alignment horizontal="center"/>
    </xf>
    <xf numFmtId="0" fontId="5" fillId="6" borderId="45"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5" fillId="7" borderId="45" xfId="0" applyFont="1" applyFill="1" applyBorder="1" applyAlignment="1">
      <alignment horizontal="center"/>
    </xf>
    <xf numFmtId="0" fontId="5" fillId="17" borderId="8" xfId="0" applyFont="1" applyFill="1" applyBorder="1" applyAlignment="1">
      <alignment horizontal="center"/>
    </xf>
    <xf numFmtId="0" fontId="5" fillId="17" borderId="9" xfId="0" applyFont="1" applyFill="1" applyBorder="1" applyAlignment="1">
      <alignment horizontal="center"/>
    </xf>
    <xf numFmtId="0" fontId="5" fillId="17" borderId="10" xfId="0" applyFont="1" applyFill="1" applyBorder="1" applyAlignment="1">
      <alignment horizontal="center"/>
    </xf>
    <xf numFmtId="0" fontId="0" fillId="19" borderId="60" xfId="0" applyFill="1" applyBorder="1" applyAlignment="1">
      <alignment horizontal="center" vertical="center"/>
    </xf>
    <xf numFmtId="0" fontId="0" fillId="0" borderId="40" xfId="0" applyBorder="1" applyAlignment="1">
      <alignment horizontal="center" vertical="center"/>
    </xf>
    <xf numFmtId="0" fontId="0" fillId="19" borderId="40" xfId="0" applyFill="1" applyBorder="1" applyAlignment="1">
      <alignment horizontal="center" vertical="center"/>
    </xf>
    <xf numFmtId="0" fontId="0" fillId="19" borderId="43" xfId="0" applyFill="1" applyBorder="1" applyAlignment="1">
      <alignment horizontal="center" vertical="center"/>
    </xf>
    <xf numFmtId="0" fontId="3" fillId="0" borderId="0" xfId="0" applyFont="1" applyAlignment="1">
      <alignment horizontal="center" vertical="center" wrapText="1"/>
    </xf>
    <xf numFmtId="0" fontId="0" fillId="22" borderId="24" xfId="0" applyFill="1" applyBorder="1" applyAlignment="1">
      <alignment horizontal="center"/>
    </xf>
    <xf numFmtId="0" fontId="11" fillId="0" borderId="21" xfId="0" applyFont="1" applyBorder="1" applyAlignment="1">
      <alignment horizontal="left"/>
    </xf>
    <xf numFmtId="0" fontId="11" fillId="22" borderId="21" xfId="0" applyFont="1" applyFill="1" applyBorder="1" applyAlignment="1">
      <alignment horizontal="center" wrapText="1"/>
    </xf>
    <xf numFmtId="0" fontId="0" fillId="22" borderId="21" xfId="0" applyFill="1" applyBorder="1" applyAlignment="1">
      <alignment horizontal="center" wrapText="1"/>
    </xf>
    <xf numFmtId="0" fontId="0" fillId="23" borderId="62" xfId="0" applyFill="1" applyBorder="1" applyAlignment="1">
      <alignment horizontal="center" wrapText="1"/>
    </xf>
    <xf numFmtId="0" fontId="0" fillId="23" borderId="33" xfId="0" applyFill="1" applyBorder="1" applyAlignment="1">
      <alignment horizontal="center"/>
    </xf>
    <xf numFmtId="0" fontId="0" fillId="23" borderId="43" xfId="0" applyFill="1" applyBorder="1" applyAlignment="1">
      <alignment horizontal="center"/>
    </xf>
    <xf numFmtId="0" fontId="0" fillId="0" borderId="64" xfId="0" applyBorder="1"/>
    <xf numFmtId="14" fontId="0" fillId="22" borderId="30" xfId="0" applyNumberFormat="1" applyFill="1" applyBorder="1"/>
    <xf numFmtId="0" fontId="10" fillId="22" borderId="30" xfId="0" applyFont="1" applyFill="1" applyBorder="1" applyAlignment="1">
      <alignment wrapText="1"/>
    </xf>
    <xf numFmtId="0" fontId="0" fillId="22" borderId="30" xfId="0" applyFill="1" applyBorder="1"/>
    <xf numFmtId="0" fontId="0" fillId="22" borderId="30" xfId="0" applyFill="1" applyBorder="1" applyAlignment="1">
      <alignment horizontal="center" vertical="center"/>
    </xf>
    <xf numFmtId="0" fontId="11" fillId="22" borderId="56" xfId="0" applyFont="1" applyFill="1" applyBorder="1" applyAlignment="1">
      <alignment horizontal="center" vertical="center"/>
    </xf>
    <xf numFmtId="0" fontId="11" fillId="22" borderId="57" xfId="0" applyFont="1" applyFill="1" applyBorder="1" applyAlignment="1">
      <alignment horizontal="center" vertical="center"/>
    </xf>
    <xf numFmtId="0" fontId="11" fillId="22" borderId="30" xfId="0" applyFont="1" applyFill="1" applyBorder="1" applyAlignment="1">
      <alignment horizontal="center" vertical="center"/>
    </xf>
    <xf numFmtId="0" fontId="10" fillId="22" borderId="60" xfId="0" applyFont="1" applyFill="1" applyBorder="1" applyAlignment="1">
      <alignment wrapText="1"/>
    </xf>
    <xf numFmtId="0" fontId="0" fillId="22" borderId="31" xfId="0" applyFill="1" applyBorder="1" applyAlignment="1">
      <alignment horizontal="center" vertical="center"/>
    </xf>
    <xf numFmtId="0" fontId="10" fillId="22" borderId="40" xfId="0" applyFont="1" applyFill="1" applyBorder="1" applyAlignment="1">
      <alignment wrapText="1"/>
    </xf>
    <xf numFmtId="164" fontId="0" fillId="22" borderId="0" xfId="0" applyNumberFormat="1" applyFill="1"/>
    <xf numFmtId="0" fontId="10" fillId="22" borderId="24" xfId="0" applyFont="1" applyFill="1" applyBorder="1" applyAlignment="1">
      <alignment wrapText="1"/>
    </xf>
    <xf numFmtId="0" fontId="0" fillId="22" borderId="24" xfId="0" applyFill="1" applyBorder="1"/>
    <xf numFmtId="0" fontId="0" fillId="22" borderId="24" xfId="0" applyFill="1" applyBorder="1" applyAlignment="1">
      <alignment horizontal="center" vertical="center"/>
    </xf>
    <xf numFmtId="0" fontId="0" fillId="22" borderId="60" xfId="0" applyFill="1" applyBorder="1" applyAlignment="1">
      <alignment horizontal="center" vertical="center"/>
    </xf>
    <xf numFmtId="0" fontId="0" fillId="22" borderId="61" xfId="0" applyFill="1" applyBorder="1" applyAlignment="1">
      <alignment horizontal="center" vertical="center"/>
    </xf>
    <xf numFmtId="0" fontId="0" fillId="22" borderId="40" xfId="0" applyFill="1" applyBorder="1" applyAlignment="1">
      <alignment horizontal="center" vertical="center"/>
    </xf>
    <xf numFmtId="0" fontId="0" fillId="22" borderId="43" xfId="0" applyFill="1" applyBorder="1" applyAlignment="1">
      <alignment horizontal="center" vertical="center"/>
    </xf>
    <xf numFmtId="0" fontId="0" fillId="22" borderId="60" xfId="0" applyFill="1" applyBorder="1"/>
    <xf numFmtId="0" fontId="0" fillId="22" borderId="33" xfId="0" applyFill="1" applyBorder="1" applyAlignment="1">
      <alignment horizontal="center" vertical="center"/>
    </xf>
    <xf numFmtId="0" fontId="0" fillId="0" borderId="61" xfId="0" applyBorder="1" applyAlignment="1">
      <alignment horizontal="center"/>
    </xf>
    <xf numFmtId="14" fontId="0" fillId="18" borderId="30" xfId="0" applyNumberFormat="1" applyFill="1" applyBorder="1"/>
    <xf numFmtId="14" fontId="0" fillId="18" borderId="60" xfId="0" applyNumberFormat="1" applyFill="1" applyBorder="1"/>
    <xf numFmtId="14" fontId="0" fillId="18" borderId="40" xfId="0" applyNumberFormat="1" applyFill="1" applyBorder="1"/>
    <xf numFmtId="0" fontId="0" fillId="19" borderId="24" xfId="0" applyFill="1" applyBorder="1" applyAlignment="1">
      <alignment horizontal="center"/>
    </xf>
    <xf numFmtId="0" fontId="0" fillId="19" borderId="30" xfId="0" applyFill="1" applyBorder="1" applyAlignment="1">
      <alignment horizontal="center" vertical="center"/>
    </xf>
    <xf numFmtId="0" fontId="11" fillId="19" borderId="57" xfId="0" applyFont="1" applyFill="1" applyBorder="1" applyAlignment="1">
      <alignment horizontal="center" vertical="center"/>
    </xf>
    <xf numFmtId="0" fontId="0" fillId="19" borderId="60" xfId="0" applyFill="1" applyBorder="1" applyAlignment="1">
      <alignment horizontal="center"/>
    </xf>
    <xf numFmtId="0" fontId="11" fillId="19" borderId="68" xfId="0" applyFont="1" applyFill="1" applyBorder="1" applyAlignment="1">
      <alignment horizontal="center" vertical="center"/>
    </xf>
    <xf numFmtId="0" fontId="11" fillId="15" borderId="57" xfId="0" applyFont="1" applyFill="1" applyBorder="1" applyAlignment="1">
      <alignment horizontal="center" vertical="center"/>
    </xf>
    <xf numFmtId="14" fontId="0" fillId="18" borderId="29" xfId="0" applyNumberFormat="1" applyFill="1" applyBorder="1"/>
    <xf numFmtId="14" fontId="0" fillId="18" borderId="39" xfId="0" applyNumberFormat="1" applyFill="1" applyBorder="1"/>
    <xf numFmtId="0" fontId="0" fillId="22" borderId="40" xfId="0" applyFill="1" applyBorder="1"/>
    <xf numFmtId="14" fontId="0" fillId="18" borderId="63" xfId="0" applyNumberFormat="1" applyFill="1" applyBorder="1"/>
    <xf numFmtId="0" fontId="11" fillId="22" borderId="61" xfId="0" applyFont="1" applyFill="1" applyBorder="1" applyAlignment="1">
      <alignment horizontal="center" vertical="center"/>
    </xf>
    <xf numFmtId="14" fontId="0" fillId="18" borderId="23" xfId="0" applyNumberFormat="1" applyFill="1" applyBorder="1"/>
    <xf numFmtId="0" fontId="0" fillId="19" borderId="24" xfId="0" applyFill="1" applyBorder="1" applyAlignment="1">
      <alignment horizontal="center" vertical="center"/>
    </xf>
    <xf numFmtId="0" fontId="0" fillId="19" borderId="25" xfId="0" applyFill="1" applyBorder="1" applyAlignment="1">
      <alignment horizontal="center" vertical="center"/>
    </xf>
    <xf numFmtId="0" fontId="0" fillId="15" borderId="24" xfId="0" applyFill="1" applyBorder="1" applyAlignment="1">
      <alignment horizontal="center" vertical="center"/>
    </xf>
    <xf numFmtId="0" fontId="11" fillId="19" borderId="30" xfId="0" applyFont="1" applyFill="1" applyBorder="1" applyAlignment="1">
      <alignment horizontal="center" vertical="center"/>
    </xf>
    <xf numFmtId="0" fontId="0" fillId="19" borderId="54" xfId="0" applyFill="1" applyBorder="1" applyAlignment="1">
      <alignment horizontal="center" vertical="center"/>
    </xf>
    <xf numFmtId="164" fontId="0" fillId="0" borderId="0" xfId="0" applyNumberFormat="1" applyAlignment="1">
      <alignment horizontal="center"/>
    </xf>
    <xf numFmtId="164" fontId="0" fillId="0" borderId="4" xfId="0" applyNumberFormat="1" applyBorder="1" applyAlignment="1">
      <alignment horizontal="center"/>
    </xf>
    <xf numFmtId="164" fontId="0" fillId="0" borderId="8" xfId="0" applyNumberForma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164" fontId="0" fillId="0" borderId="45" xfId="0" applyNumberFormat="1" applyBorder="1" applyAlignment="1">
      <alignment horizontal="center"/>
    </xf>
    <xf numFmtId="164" fontId="0" fillId="11" borderId="8" xfId="0" applyNumberFormat="1" applyFill="1" applyBorder="1" applyAlignment="1">
      <alignment horizontal="center"/>
    </xf>
    <xf numFmtId="164" fontId="0" fillId="11" borderId="9" xfId="0" applyNumberFormat="1" applyFill="1" applyBorder="1" applyAlignment="1">
      <alignment horizontal="center"/>
    </xf>
    <xf numFmtId="164" fontId="0" fillId="11" borderId="10" xfId="0" applyNumberFormat="1" applyFill="1" applyBorder="1" applyAlignment="1">
      <alignment horizontal="center"/>
    </xf>
    <xf numFmtId="0" fontId="5" fillId="17" borderId="0" xfId="0" applyFont="1" applyFill="1" applyAlignment="1">
      <alignment horizontal="center"/>
    </xf>
    <xf numFmtId="14" fontId="0" fillId="18" borderId="42" xfId="0" applyNumberFormat="1" applyFill="1" applyBorder="1"/>
    <xf numFmtId="0" fontId="0" fillId="20" borderId="59" xfId="0" applyFill="1" applyBorder="1" applyAlignment="1">
      <alignment horizontal="center"/>
    </xf>
    <xf numFmtId="0" fontId="0" fillId="22" borderId="50" xfId="0" applyFill="1" applyBorder="1" applyAlignment="1">
      <alignment horizontal="center"/>
    </xf>
    <xf numFmtId="0" fontId="0" fillId="20" borderId="21" xfId="0" applyFill="1" applyBorder="1" applyAlignment="1">
      <alignment horizontal="center"/>
    </xf>
    <xf numFmtId="0" fontId="0" fillId="20" borderId="12" xfId="0" applyFill="1" applyBorder="1" applyAlignment="1">
      <alignment horizontal="center"/>
    </xf>
    <xf numFmtId="0" fontId="0" fillId="20" borderId="32" xfId="0" applyFill="1" applyBorder="1" applyAlignment="1">
      <alignment horizontal="center"/>
    </xf>
    <xf numFmtId="0" fontId="14" fillId="0" borderId="23" xfId="0" applyFont="1" applyBorder="1" applyAlignment="1">
      <alignment wrapText="1"/>
    </xf>
    <xf numFmtId="0" fontId="14" fillId="0" borderId="24" xfId="0" applyFont="1" applyBorder="1" applyAlignment="1">
      <alignment horizontal="center" vertical="center" wrapText="1"/>
    </xf>
    <xf numFmtId="0" fontId="14" fillId="0" borderId="32" xfId="0" applyFont="1" applyBorder="1" applyAlignment="1">
      <alignment wrapText="1"/>
    </xf>
    <xf numFmtId="0" fontId="0" fillId="0" borderId="30" xfId="0" applyBorder="1" applyAlignment="1">
      <alignment horizontal="center" vertical="center"/>
    </xf>
    <xf numFmtId="0" fontId="0" fillId="0" borderId="31" xfId="0" applyBorder="1" applyAlignment="1">
      <alignment horizontal="center" vertical="center"/>
    </xf>
    <xf numFmtId="0" fontId="14" fillId="0" borderId="30" xfId="0" applyFont="1" applyBorder="1" applyAlignment="1">
      <alignment horizontal="center" vertical="center" wrapText="1"/>
    </xf>
    <xf numFmtId="0" fontId="14" fillId="0" borderId="42" xfId="0" applyFont="1" applyBorder="1" applyAlignment="1">
      <alignment wrapText="1"/>
    </xf>
    <xf numFmtId="0" fontId="14" fillId="0" borderId="40" xfId="0" applyFont="1" applyBorder="1" applyAlignment="1">
      <alignment horizontal="center" vertical="center" wrapText="1"/>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9"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9" xfId="0" applyBorder="1" applyAlignment="1">
      <alignment horizontal="center" vertical="center"/>
    </xf>
    <xf numFmtId="0" fontId="11" fillId="0" borderId="26" xfId="0" applyFont="1" applyBorder="1" applyAlignment="1">
      <alignment horizontal="center" vertical="center"/>
    </xf>
    <xf numFmtId="0" fontId="11"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3" xfId="0" applyFont="1" applyBorder="1" applyAlignment="1">
      <alignment horizontal="center" vertical="center"/>
    </xf>
    <xf numFmtId="0" fontId="11" fillId="0" borderId="29" xfId="0" applyFont="1" applyBorder="1" applyAlignment="1">
      <alignment horizontal="center" vertical="center"/>
    </xf>
    <xf numFmtId="0" fontId="0" fillId="13" borderId="29" xfId="0" applyFill="1" applyBorder="1" applyAlignment="1">
      <alignment horizontal="center" vertical="center"/>
    </xf>
    <xf numFmtId="0" fontId="0" fillId="13" borderId="30" xfId="0" applyFill="1" applyBorder="1" applyAlignment="1">
      <alignment horizontal="center" vertical="center"/>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39" xfId="0" applyBorder="1" applyAlignment="1">
      <alignment horizontal="center" vertical="center"/>
    </xf>
    <xf numFmtId="14" fontId="0" fillId="24" borderId="17" xfId="0" applyNumberFormat="1" applyFill="1" applyBorder="1"/>
    <xf numFmtId="14" fontId="0" fillId="24" borderId="26" xfId="0" applyNumberFormat="1" applyFill="1" applyBorder="1"/>
    <xf numFmtId="14" fontId="0" fillId="24" borderId="36" xfId="0" applyNumberFormat="1" applyFill="1" applyBorder="1"/>
    <xf numFmtId="0" fontId="0" fillId="22" borderId="21" xfId="0" applyFill="1" applyBorder="1" applyAlignment="1">
      <alignment horizontal="center"/>
    </xf>
    <xf numFmtId="164" fontId="0" fillId="22" borderId="21" xfId="0" applyNumberFormat="1" applyFill="1" applyBorder="1" applyAlignment="1">
      <alignment horizontal="center"/>
    </xf>
    <xf numFmtId="164" fontId="0" fillId="22" borderId="30" xfId="0" applyNumberFormat="1" applyFill="1" applyBorder="1" applyAlignment="1">
      <alignment horizontal="center"/>
    </xf>
    <xf numFmtId="164" fontId="0" fillId="23" borderId="60" xfId="0" applyNumberFormat="1" applyFill="1" applyBorder="1" applyAlignment="1">
      <alignment horizontal="center"/>
    </xf>
    <xf numFmtId="0" fontId="0" fillId="23" borderId="64" xfId="0" applyFill="1" applyBorder="1" applyAlignment="1">
      <alignment horizontal="center"/>
    </xf>
    <xf numFmtId="0" fontId="0" fillId="4" borderId="7" xfId="0" applyFill="1" applyBorder="1"/>
    <xf numFmtId="0" fontId="5" fillId="4" borderId="50" xfId="0" applyFont="1" applyFill="1" applyBorder="1" applyAlignment="1">
      <alignment wrapText="1"/>
    </xf>
    <xf numFmtId="0" fontId="0" fillId="4" borderId="0" xfId="0" applyFill="1"/>
    <xf numFmtId="0" fontId="0" fillId="4" borderId="50" xfId="0" applyFill="1" applyBorder="1"/>
    <xf numFmtId="0" fontId="0" fillId="11" borderId="3" xfId="0" applyFill="1" applyBorder="1"/>
    <xf numFmtId="0" fontId="0" fillId="0" borderId="35" xfId="0" applyBorder="1"/>
    <xf numFmtId="0" fontId="0" fillId="23" borderId="26" xfId="0" applyFill="1" applyBorder="1" applyAlignment="1">
      <alignment horizontal="center"/>
    </xf>
    <xf numFmtId="0" fontId="0" fillId="23" borderId="27" xfId="0" applyFill="1" applyBorder="1" applyAlignment="1">
      <alignment horizontal="center"/>
    </xf>
    <xf numFmtId="0" fontId="0" fillId="23" borderId="29" xfId="0" applyFill="1" applyBorder="1" applyAlignment="1">
      <alignment horizontal="center"/>
    </xf>
    <xf numFmtId="0" fontId="0" fillId="4" borderId="35" xfId="0" applyFill="1" applyBorder="1"/>
    <xf numFmtId="0" fontId="0" fillId="4" borderId="46" xfId="0" applyFill="1" applyBorder="1"/>
    <xf numFmtId="164" fontId="0" fillId="0" borderId="30" xfId="0" applyNumberFormat="1" applyBorder="1" applyAlignment="1">
      <alignment horizontal="center"/>
    </xf>
    <xf numFmtId="164" fontId="0" fillId="10" borderId="30" xfId="0" applyNumberFormat="1" applyFill="1" applyBorder="1" applyAlignment="1">
      <alignment horizontal="center"/>
    </xf>
    <xf numFmtId="1" fontId="0" fillId="10" borderId="30" xfId="0" applyNumberFormat="1" applyFill="1" applyBorder="1" applyAlignment="1">
      <alignment horizontal="center"/>
    </xf>
    <xf numFmtId="1" fontId="0" fillId="23" borderId="30" xfId="0" applyNumberFormat="1" applyFill="1" applyBorder="1" applyAlignment="1">
      <alignment horizontal="center"/>
    </xf>
    <xf numFmtId="164" fontId="0" fillId="10" borderId="60" xfId="0" applyNumberFormat="1" applyFill="1" applyBorder="1" applyAlignment="1">
      <alignment horizontal="center"/>
    </xf>
    <xf numFmtId="1" fontId="0" fillId="10" borderId="60" xfId="0" applyNumberFormat="1" applyFill="1" applyBorder="1" applyAlignment="1">
      <alignment horizontal="center"/>
    </xf>
    <xf numFmtId="1" fontId="0" fillId="10" borderId="40" xfId="0" applyNumberFormat="1" applyFill="1" applyBorder="1" applyAlignment="1">
      <alignment horizontal="center"/>
    </xf>
    <xf numFmtId="164" fontId="0" fillId="23" borderId="21" xfId="0" applyNumberFormat="1" applyFill="1" applyBorder="1" applyAlignment="1">
      <alignment horizontal="center"/>
    </xf>
    <xf numFmtId="1" fontId="0" fillId="23" borderId="21" xfId="0" applyNumberFormat="1" applyFill="1" applyBorder="1" applyAlignment="1">
      <alignment horizontal="center"/>
    </xf>
    <xf numFmtId="0" fontId="0" fillId="22" borderId="0" xfId="0" applyFill="1" applyAlignment="1">
      <alignment horizontal="center" vertical="center"/>
    </xf>
    <xf numFmtId="0" fontId="10" fillId="22" borderId="30" xfId="0" applyFont="1" applyFill="1" applyBorder="1" applyAlignment="1">
      <alignment horizontal="center" wrapText="1"/>
    </xf>
    <xf numFmtId="0" fontId="10" fillId="22" borderId="40" xfId="0" applyFont="1" applyFill="1" applyBorder="1" applyAlignment="1">
      <alignment horizontal="center" wrapText="1"/>
    </xf>
    <xf numFmtId="14" fontId="0" fillId="22" borderId="29" xfId="0" applyNumberFormat="1" applyFill="1" applyBorder="1"/>
    <xf numFmtId="0" fontId="0" fillId="22" borderId="32" xfId="0" applyFill="1" applyBorder="1" applyAlignment="1">
      <alignment horizontal="center"/>
    </xf>
    <xf numFmtId="0" fontId="0" fillId="23" borderId="31" xfId="0" applyFill="1" applyBorder="1" applyAlignment="1">
      <alignment horizontal="center"/>
    </xf>
    <xf numFmtId="0" fontId="0" fillId="23" borderId="24" xfId="0" applyFill="1" applyBorder="1" applyAlignment="1">
      <alignment horizontal="center"/>
    </xf>
    <xf numFmtId="0" fontId="0" fillId="23" borderId="58" xfId="0" applyFill="1" applyBorder="1" applyAlignment="1">
      <alignment horizontal="center"/>
    </xf>
    <xf numFmtId="0" fontId="0" fillId="20" borderId="58" xfId="0" applyFill="1" applyBorder="1" applyAlignment="1">
      <alignment horizontal="center"/>
    </xf>
    <xf numFmtId="164" fontId="0" fillId="0" borderId="17" xfId="0" applyNumberFormat="1" applyBorder="1" applyAlignment="1">
      <alignment horizontal="center"/>
    </xf>
    <xf numFmtId="164" fontId="0" fillId="0" borderId="18" xfId="0" applyNumberFormat="1" applyBorder="1" applyAlignment="1">
      <alignment horizontal="center"/>
    </xf>
    <xf numFmtId="164" fontId="0" fillId="0" borderId="58" xfId="0" applyNumberFormat="1" applyBorder="1" applyAlignment="1">
      <alignment horizontal="center"/>
    </xf>
    <xf numFmtId="164" fontId="0" fillId="0" borderId="24" xfId="0" applyNumberFormat="1" applyBorder="1" applyAlignment="1">
      <alignment horizontal="center"/>
    </xf>
    <xf numFmtId="164" fontId="0" fillId="0" borderId="25" xfId="0" applyNumberFormat="1" applyBorder="1" applyAlignment="1">
      <alignment horizontal="center"/>
    </xf>
    <xf numFmtId="0" fontId="0" fillId="10" borderId="33" xfId="0" applyFill="1" applyBorder="1" applyAlignment="1">
      <alignment horizontal="center"/>
    </xf>
    <xf numFmtId="164" fontId="0" fillId="0" borderId="40" xfId="0" applyNumberFormat="1" applyBorder="1" applyAlignment="1">
      <alignment horizontal="center"/>
    </xf>
    <xf numFmtId="1" fontId="0" fillId="0" borderId="40" xfId="0" applyNumberFormat="1" applyBorder="1" applyAlignment="1">
      <alignment horizontal="center"/>
    </xf>
    <xf numFmtId="0" fontId="0" fillId="0" borderId="29" xfId="0" applyBorder="1"/>
    <xf numFmtId="164" fontId="0" fillId="0" borderId="21" xfId="0" applyNumberFormat="1" applyBorder="1" applyAlignment="1">
      <alignment horizontal="center"/>
    </xf>
    <xf numFmtId="1" fontId="0" fillId="0" borderId="21" xfId="0" applyNumberFormat="1" applyBorder="1" applyAlignment="1">
      <alignment horizontal="center"/>
    </xf>
    <xf numFmtId="0" fontId="5" fillId="4" borderId="46" xfId="0" applyFont="1" applyFill="1" applyBorder="1" applyAlignment="1">
      <alignment wrapText="1"/>
    </xf>
    <xf numFmtId="0" fontId="0" fillId="11" borderId="0" xfId="0" applyFill="1"/>
    <xf numFmtId="0" fontId="0" fillId="0" borderId="2" xfId="0" applyBorder="1"/>
    <xf numFmtId="0" fontId="0" fillId="0" borderId="49" xfId="0" applyBorder="1" applyAlignment="1">
      <alignment horizontal="center"/>
    </xf>
    <xf numFmtId="0" fontId="0" fillId="0" borderId="2" xfId="0" applyBorder="1" applyAlignment="1">
      <alignment horizontal="center"/>
    </xf>
    <xf numFmtId="0" fontId="1" fillId="2" borderId="19" xfId="1" applyBorder="1" applyAlignment="1">
      <alignment horizontal="center"/>
    </xf>
    <xf numFmtId="0" fontId="0" fillId="10" borderId="23" xfId="0" applyFill="1" applyBorder="1" applyAlignment="1">
      <alignment horizontal="center"/>
    </xf>
    <xf numFmtId="0" fontId="0" fillId="10" borderId="24" xfId="0" applyFill="1" applyBorder="1" applyAlignment="1">
      <alignment horizontal="center"/>
    </xf>
    <xf numFmtId="0" fontId="0" fillId="10" borderId="59" xfId="0" applyFill="1" applyBorder="1" applyAlignment="1">
      <alignment horizontal="center"/>
    </xf>
    <xf numFmtId="0" fontId="0" fillId="10" borderId="25" xfId="0" applyFill="1" applyBorder="1" applyAlignment="1">
      <alignment horizontal="center"/>
    </xf>
    <xf numFmtId="0" fontId="0" fillId="10" borderId="58" xfId="0" applyFill="1" applyBorder="1" applyAlignment="1">
      <alignment horizontal="center"/>
    </xf>
    <xf numFmtId="0" fontId="0" fillId="21" borderId="28" xfId="0" applyFill="1" applyBorder="1" applyAlignment="1">
      <alignment horizontal="center"/>
    </xf>
    <xf numFmtId="0" fontId="0" fillId="10" borderId="32" xfId="0" applyFill="1" applyBorder="1" applyAlignment="1">
      <alignment horizontal="center"/>
    </xf>
    <xf numFmtId="0" fontId="0" fillId="10" borderId="31" xfId="0" applyFill="1" applyBorder="1" applyAlignment="1">
      <alignment horizontal="center"/>
    </xf>
    <xf numFmtId="0" fontId="0" fillId="10" borderId="29" xfId="0" applyFill="1" applyBorder="1" applyAlignment="1">
      <alignment horizontal="center"/>
    </xf>
    <xf numFmtId="0" fontId="12" fillId="13" borderId="28" xfId="0" applyFont="1" applyFill="1" applyBorder="1" applyAlignment="1">
      <alignment horizontal="center"/>
    </xf>
    <xf numFmtId="0" fontId="12" fillId="13" borderId="38" xfId="0" applyFont="1" applyFill="1" applyBorder="1" applyAlignment="1">
      <alignment horizontal="center"/>
    </xf>
    <xf numFmtId="0" fontId="0" fillId="10" borderId="42" xfId="0" applyFill="1" applyBorder="1" applyAlignment="1">
      <alignment horizontal="center"/>
    </xf>
    <xf numFmtId="0" fontId="0" fillId="10" borderId="41" xfId="0" applyFill="1" applyBorder="1" applyAlignment="1">
      <alignment horizontal="center"/>
    </xf>
    <xf numFmtId="0" fontId="0" fillId="10" borderId="39" xfId="0" applyFill="1" applyBorder="1" applyAlignment="1">
      <alignment horizontal="center"/>
    </xf>
    <xf numFmtId="0" fontId="10" fillId="22" borderId="21" xfId="0" applyFont="1" applyFill="1" applyBorder="1" applyAlignment="1">
      <alignment wrapText="1"/>
    </xf>
    <xf numFmtId="0" fontId="10" fillId="22" borderId="21" xfId="0" applyFont="1" applyFill="1" applyBorder="1" applyAlignment="1">
      <alignment horizontal="center" wrapText="1"/>
    </xf>
    <xf numFmtId="0" fontId="0" fillId="22" borderId="21" xfId="0" applyFill="1" applyBorder="1" applyAlignment="1">
      <alignment horizontal="center" vertical="center"/>
    </xf>
    <xf numFmtId="0" fontId="0" fillId="22" borderId="62" xfId="0" applyFill="1" applyBorder="1" applyAlignment="1">
      <alignment horizontal="center" vertical="center"/>
    </xf>
    <xf numFmtId="14" fontId="0" fillId="18" borderId="20" xfId="0" applyNumberFormat="1" applyFill="1" applyBorder="1"/>
    <xf numFmtId="0" fontId="0" fillId="19" borderId="21" xfId="0" applyFill="1" applyBorder="1" applyAlignment="1">
      <alignment horizontal="center" vertical="center"/>
    </xf>
    <xf numFmtId="164" fontId="0" fillId="22" borderId="40" xfId="0" applyNumberFormat="1" applyFill="1" applyBorder="1" applyAlignment="1">
      <alignment horizontal="center"/>
    </xf>
    <xf numFmtId="164" fontId="11" fillId="0" borderId="2" xfId="0" applyNumberFormat="1" applyFont="1" applyBorder="1" applyAlignment="1">
      <alignment horizontal="center"/>
    </xf>
    <xf numFmtId="164" fontId="11" fillId="0" borderId="44" xfId="0" applyNumberFormat="1" applyFont="1" applyBorder="1" applyAlignment="1">
      <alignment horizontal="center"/>
    </xf>
    <xf numFmtId="164" fontId="11" fillId="0" borderId="47" xfId="0" applyNumberFormat="1" applyFont="1" applyBorder="1" applyAlignment="1">
      <alignment horizontal="center"/>
    </xf>
    <xf numFmtId="164" fontId="11" fillId="0" borderId="15" xfId="0" applyNumberFormat="1" applyFont="1" applyBorder="1" applyAlignment="1">
      <alignment horizontal="center"/>
    </xf>
    <xf numFmtId="164" fontId="11" fillId="0" borderId="48" xfId="0" applyNumberFormat="1" applyFont="1" applyBorder="1" applyAlignment="1">
      <alignment horizontal="center"/>
    </xf>
    <xf numFmtId="164" fontId="11" fillId="0" borderId="14" xfId="0" applyNumberFormat="1" applyFont="1" applyBorder="1" applyAlignment="1">
      <alignment horizontal="center"/>
    </xf>
    <xf numFmtId="164" fontId="11" fillId="0" borderId="16" xfId="0" applyNumberFormat="1" applyFont="1" applyBorder="1" applyAlignment="1">
      <alignment horizontal="center"/>
    </xf>
    <xf numFmtId="0" fontId="0" fillId="26" borderId="72" xfId="0" applyFill="1" applyBorder="1"/>
    <xf numFmtId="0" fontId="0" fillId="11" borderId="73" xfId="0" applyFill="1" applyBorder="1"/>
    <xf numFmtId="0" fontId="0" fillId="22" borderId="74" xfId="0" applyFill="1" applyBorder="1" applyAlignment="1">
      <alignment horizontal="center"/>
    </xf>
    <xf numFmtId="0" fontId="0" fillId="22" borderId="73" xfId="0" applyFill="1" applyBorder="1" applyAlignment="1">
      <alignment horizontal="center"/>
    </xf>
    <xf numFmtId="0" fontId="0" fillId="22" borderId="75" xfId="0" applyFill="1" applyBorder="1" applyAlignment="1">
      <alignment horizontal="center"/>
    </xf>
    <xf numFmtId="0" fontId="0" fillId="22" borderId="61" xfId="0" applyFill="1" applyBorder="1" applyAlignment="1">
      <alignment horizontal="center"/>
    </xf>
    <xf numFmtId="0" fontId="0" fillId="22" borderId="63" xfId="0" applyFill="1" applyBorder="1" applyAlignment="1">
      <alignment horizontal="center"/>
    </xf>
    <xf numFmtId="0" fontId="0" fillId="22" borderId="67" xfId="0" applyFill="1" applyBorder="1" applyAlignment="1">
      <alignment horizontal="center"/>
    </xf>
    <xf numFmtId="0" fontId="0" fillId="11" borderId="72" xfId="0" applyFill="1" applyBorder="1"/>
    <xf numFmtId="0" fontId="0" fillId="22" borderId="27" xfId="0" applyFill="1" applyBorder="1" applyAlignment="1">
      <alignment horizontal="center"/>
    </xf>
    <xf numFmtId="0" fontId="0" fillId="22" borderId="72" xfId="0" applyFill="1"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0" fillId="0" borderId="62" xfId="0" applyBorder="1" applyAlignment="1">
      <alignment horizontal="center"/>
    </xf>
    <xf numFmtId="0" fontId="0" fillId="0" borderId="79" xfId="0" applyBorder="1" applyAlignment="1">
      <alignment horizontal="center"/>
    </xf>
    <xf numFmtId="0" fontId="0" fillId="25" borderId="25" xfId="0" applyFill="1" applyBorder="1" applyAlignment="1">
      <alignment horizontal="center" vertical="center"/>
    </xf>
    <xf numFmtId="0" fontId="0" fillId="25" borderId="30" xfId="0" applyFill="1" applyBorder="1" applyAlignment="1">
      <alignment horizontal="center" vertical="center"/>
    </xf>
    <xf numFmtId="0" fontId="0" fillId="25" borderId="33" xfId="0" applyFill="1" applyBorder="1" applyAlignment="1">
      <alignment horizontal="center" vertical="center"/>
    </xf>
    <xf numFmtId="0" fontId="0" fillId="15" borderId="30" xfId="0" applyFill="1" applyBorder="1" applyAlignment="1">
      <alignment horizontal="center" vertical="center"/>
    </xf>
    <xf numFmtId="0" fontId="10" fillId="0" borderId="40" xfId="0" applyFont="1" applyBorder="1" applyAlignment="1">
      <alignment wrapText="1"/>
    </xf>
    <xf numFmtId="0" fontId="0" fillId="25" borderId="40" xfId="0" applyFill="1" applyBorder="1" applyAlignment="1">
      <alignment horizontal="center" vertical="center"/>
    </xf>
    <xf numFmtId="0" fontId="0" fillId="23" borderId="23" xfId="0" applyFill="1" applyBorder="1" applyAlignment="1">
      <alignment horizontal="center"/>
    </xf>
    <xf numFmtId="0" fontId="0" fillId="23" borderId="59" xfId="0" applyFill="1" applyBorder="1" applyAlignment="1">
      <alignment horizontal="center"/>
    </xf>
    <xf numFmtId="0" fontId="0" fillId="23" borderId="25" xfId="0" applyFill="1" applyBorder="1" applyAlignment="1">
      <alignment horizontal="center"/>
    </xf>
    <xf numFmtId="0" fontId="0" fillId="22" borderId="58" xfId="0" applyFill="1" applyBorder="1" applyAlignment="1">
      <alignment horizontal="center"/>
    </xf>
    <xf numFmtId="0" fontId="0" fillId="23" borderId="32" xfId="0" applyFill="1" applyBorder="1" applyAlignment="1">
      <alignment horizontal="center"/>
    </xf>
    <xf numFmtId="0" fontId="0" fillId="23" borderId="42" xfId="0" applyFill="1" applyBorder="1" applyAlignment="1">
      <alignment horizontal="center"/>
    </xf>
    <xf numFmtId="0" fontId="0" fillId="23" borderId="41" xfId="0" applyFill="1" applyBorder="1" applyAlignment="1">
      <alignment horizontal="center"/>
    </xf>
    <xf numFmtId="0" fontId="0" fillId="23" borderId="39" xfId="0" applyFill="1" applyBorder="1" applyAlignment="1">
      <alignment horizontal="center"/>
    </xf>
    <xf numFmtId="0" fontId="0" fillId="23" borderId="62" xfId="0" applyFill="1" applyBorder="1" applyAlignment="1">
      <alignment horizontal="center"/>
    </xf>
    <xf numFmtId="0" fontId="0" fillId="22" borderId="50" xfId="0" applyFill="1" applyBorder="1" applyAlignment="1">
      <alignment horizontal="center" vertical="center"/>
    </xf>
    <xf numFmtId="0" fontId="14" fillId="0" borderId="24" xfId="0" applyFont="1" applyBorder="1" applyAlignment="1">
      <alignment wrapText="1"/>
    </xf>
    <xf numFmtId="0" fontId="14" fillId="0" borderId="30" xfId="0" applyFont="1" applyBorder="1" applyAlignment="1">
      <alignment wrapText="1"/>
    </xf>
    <xf numFmtId="0" fontId="14" fillId="0" borderId="60" xfId="0" applyFont="1" applyBorder="1" applyAlignment="1">
      <alignment wrapText="1"/>
    </xf>
    <xf numFmtId="0" fontId="14" fillId="0" borderId="21" xfId="0" applyFont="1" applyBorder="1" applyAlignment="1">
      <alignment wrapText="1"/>
    </xf>
    <xf numFmtId="0" fontId="14" fillId="0" borderId="40" xfId="0" applyFont="1" applyBorder="1" applyAlignment="1">
      <alignment wrapText="1"/>
    </xf>
    <xf numFmtId="0" fontId="14" fillId="22" borderId="11" xfId="0" applyFont="1" applyFill="1" applyBorder="1" applyAlignment="1">
      <alignment horizontal="center" vertical="center" wrapText="1"/>
    </xf>
    <xf numFmtId="0" fontId="14" fillId="22" borderId="29"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60" xfId="0" applyFont="1" applyBorder="1" applyAlignment="1">
      <alignment horizontal="center" vertical="center" wrapText="1"/>
    </xf>
    <xf numFmtId="0" fontId="14" fillId="22" borderId="20" xfId="0" applyFont="1" applyFill="1" applyBorder="1" applyAlignment="1">
      <alignment horizontal="center" vertical="center" wrapText="1"/>
    </xf>
    <xf numFmtId="0" fontId="16" fillId="22" borderId="21" xfId="0" applyFont="1" applyFill="1" applyBorder="1" applyAlignment="1">
      <alignment horizontal="center" vertical="center"/>
    </xf>
    <xf numFmtId="0" fontId="16" fillId="22" borderId="30" xfId="0" applyFont="1" applyFill="1" applyBorder="1" applyAlignment="1">
      <alignment horizontal="center" vertical="center"/>
    </xf>
    <xf numFmtId="0" fontId="14" fillId="22" borderId="30" xfId="0" applyFont="1" applyFill="1" applyBorder="1" applyAlignment="1">
      <alignment horizontal="center" vertical="center" wrapText="1"/>
    </xf>
    <xf numFmtId="0" fontId="0" fillId="13" borderId="33" xfId="0" applyFill="1" applyBorder="1" applyAlignment="1">
      <alignment horizontal="center" vertical="center"/>
    </xf>
    <xf numFmtId="0" fontId="14" fillId="22" borderId="39" xfId="0" applyFont="1" applyFill="1" applyBorder="1" applyAlignment="1">
      <alignment horizontal="center" vertical="center" wrapText="1"/>
    </xf>
    <xf numFmtId="0" fontId="14" fillId="0" borderId="55" xfId="0" applyFont="1" applyBorder="1" applyAlignment="1">
      <alignment horizontal="center" vertical="center" wrapText="1"/>
    </xf>
    <xf numFmtId="0" fontId="14" fillId="0" borderId="0" xfId="0" applyFont="1" applyAlignment="1">
      <alignment wrapText="1"/>
    </xf>
    <xf numFmtId="0" fontId="14" fillId="22" borderId="0" xfId="0" applyFont="1" applyFill="1" applyAlignment="1">
      <alignment horizontal="center" vertical="center" wrapText="1"/>
    </xf>
    <xf numFmtId="0" fontId="14" fillId="0" borderId="0" xfId="0" applyFont="1" applyAlignment="1">
      <alignment horizontal="center" vertical="center" wrapText="1"/>
    </xf>
    <xf numFmtId="14" fontId="0" fillId="24" borderId="58" xfId="0" applyNumberFormat="1" applyFill="1" applyBorder="1"/>
    <xf numFmtId="14" fontId="0" fillId="24" borderId="29" xfId="0" applyNumberFormat="1" applyFill="1" applyBorder="1"/>
    <xf numFmtId="14" fontId="0" fillId="24" borderId="63" xfId="0" applyNumberFormat="1" applyFill="1" applyBorder="1"/>
    <xf numFmtId="14" fontId="0" fillId="24" borderId="20" xfId="0" applyNumberFormat="1" applyFill="1" applyBorder="1"/>
    <xf numFmtId="14" fontId="0" fillId="13" borderId="29" xfId="0" applyNumberFormat="1" applyFill="1" applyBorder="1"/>
    <xf numFmtId="14" fontId="0" fillId="24" borderId="39" xfId="0" applyNumberFormat="1" applyFill="1" applyBorder="1"/>
    <xf numFmtId="0" fontId="0" fillId="25" borderId="24" xfId="0" applyFill="1" applyBorder="1" applyAlignment="1">
      <alignment horizontal="center" vertical="center"/>
    </xf>
    <xf numFmtId="0" fontId="0" fillId="25" borderId="60" xfId="0" applyFill="1" applyBorder="1" applyAlignment="1">
      <alignment horizontal="center" vertical="center"/>
    </xf>
    <xf numFmtId="0" fontId="0" fillId="25" borderId="30" xfId="0" applyFill="1" applyBorder="1" applyAlignment="1">
      <alignment horizontal="center"/>
    </xf>
    <xf numFmtId="0" fontId="16" fillId="25" borderId="21" xfId="0" applyFont="1" applyFill="1" applyBorder="1" applyAlignment="1">
      <alignment horizontal="center" vertical="center"/>
    </xf>
    <xf numFmtId="0" fontId="16" fillId="25" borderId="30" xfId="0" applyFont="1" applyFill="1" applyBorder="1" applyAlignment="1">
      <alignment horizontal="center" vertical="center"/>
    </xf>
    <xf numFmtId="0" fontId="16" fillId="25" borderId="33" xfId="0" applyFont="1" applyFill="1" applyBorder="1" applyAlignment="1">
      <alignment horizontal="center" vertical="center"/>
    </xf>
    <xf numFmtId="0" fontId="16" fillId="25" borderId="62" xfId="0" applyFont="1" applyFill="1" applyBorder="1" applyAlignment="1">
      <alignment horizontal="center" vertical="center"/>
    </xf>
    <xf numFmtId="0" fontId="16" fillId="15" borderId="21" xfId="0" applyFont="1" applyFill="1" applyBorder="1" applyAlignment="1">
      <alignment horizontal="center" vertical="center"/>
    </xf>
    <xf numFmtId="0" fontId="0" fillId="15" borderId="30" xfId="0" applyFill="1" applyBorder="1" applyAlignment="1">
      <alignment horizontal="center"/>
    </xf>
    <xf numFmtId="0" fontId="0" fillId="15" borderId="40" xfId="0" applyFill="1" applyBorder="1" applyAlignment="1">
      <alignment horizontal="center" vertical="center"/>
    </xf>
    <xf numFmtId="0" fontId="5" fillId="16" borderId="4" xfId="0" applyFont="1" applyFill="1" applyBorder="1" applyAlignment="1">
      <alignment horizontal="center" wrapText="1"/>
    </xf>
    <xf numFmtId="0" fontId="5" fillId="17" borderId="7" xfId="0" applyFont="1" applyFill="1" applyBorder="1" applyAlignment="1">
      <alignment horizontal="center" wrapText="1"/>
    </xf>
    <xf numFmtId="0" fontId="0" fillId="0" borderId="18" xfId="0" applyBorder="1"/>
    <xf numFmtId="0" fontId="0" fillId="22" borderId="5" xfId="0" applyFill="1" applyBorder="1" applyAlignment="1">
      <alignment horizontal="center"/>
    </xf>
    <xf numFmtId="0" fontId="0" fillId="22" borderId="6" xfId="0" applyFill="1" applyBorder="1" applyAlignment="1">
      <alignment horizontal="center"/>
    </xf>
    <xf numFmtId="0" fontId="0" fillId="26" borderId="74" xfId="0" applyFill="1" applyBorder="1"/>
    <xf numFmtId="0" fontId="0" fillId="26" borderId="80" xfId="0" applyFill="1" applyBorder="1" applyAlignment="1">
      <alignment horizontal="center"/>
    </xf>
    <xf numFmtId="0" fontId="0" fillId="26" borderId="74" xfId="0" applyFill="1" applyBorder="1" applyAlignment="1">
      <alignment horizontal="center"/>
    </xf>
    <xf numFmtId="0" fontId="0" fillId="26" borderId="81" xfId="0" applyFill="1" applyBorder="1" applyAlignment="1">
      <alignment horizontal="center"/>
    </xf>
    <xf numFmtId="0" fontId="0" fillId="26" borderId="63" xfId="0" applyFill="1" applyBorder="1" applyAlignment="1">
      <alignment horizontal="center"/>
    </xf>
    <xf numFmtId="0" fontId="0" fillId="26" borderId="60" xfId="0" applyFill="1" applyBorder="1" applyAlignment="1">
      <alignment horizontal="center"/>
    </xf>
    <xf numFmtId="0" fontId="0" fillId="26" borderId="67" xfId="0" applyFill="1" applyBorder="1" applyAlignment="1">
      <alignment horizontal="center"/>
    </xf>
    <xf numFmtId="0" fontId="0" fillId="26" borderId="75" xfId="0" applyFill="1" applyBorder="1" applyAlignment="1">
      <alignment horizontal="center"/>
    </xf>
    <xf numFmtId="0" fontId="0" fillId="26" borderId="61" xfId="0" applyFill="1" applyBorder="1" applyAlignment="1">
      <alignment horizontal="center"/>
    </xf>
    <xf numFmtId="0" fontId="0" fillId="11" borderId="37" xfId="0" applyFill="1" applyBorder="1"/>
    <xf numFmtId="0" fontId="0" fillId="22" borderId="80" xfId="0" applyFill="1" applyBorder="1" applyAlignment="1">
      <alignment horizontal="center"/>
    </xf>
    <xf numFmtId="0" fontId="0" fillId="22" borderId="81" xfId="0" applyFill="1" applyBorder="1" applyAlignment="1">
      <alignment horizontal="center"/>
    </xf>
    <xf numFmtId="0" fontId="0" fillId="0" borderId="3" xfId="0" applyBorder="1" applyAlignment="1">
      <alignment horizontal="center"/>
    </xf>
    <xf numFmtId="0" fontId="3" fillId="0" borderId="0" xfId="0" applyFont="1" applyAlignment="1">
      <alignment vertical="center" wrapText="1"/>
    </xf>
    <xf numFmtId="0" fontId="14" fillId="22" borderId="58" xfId="0" applyFont="1" applyFill="1" applyBorder="1" applyAlignment="1">
      <alignment horizontal="center" vertical="center" wrapText="1"/>
    </xf>
    <xf numFmtId="0" fontId="0" fillId="0" borderId="74" xfId="0" applyBorder="1"/>
    <xf numFmtId="0" fontId="0" fillId="26" borderId="37" xfId="0" applyFill="1" applyBorder="1"/>
    <xf numFmtId="0" fontId="7" fillId="3" borderId="44" xfId="0" applyFont="1" applyFill="1" applyBorder="1" applyAlignment="1">
      <alignment horizontal="left" vertical="center"/>
    </xf>
    <xf numFmtId="0" fontId="0" fillId="12" borderId="2" xfId="0" applyFill="1" applyBorder="1"/>
    <xf numFmtId="14" fontId="0" fillId="18" borderId="58" xfId="0" applyNumberFormat="1" applyFill="1" applyBorder="1"/>
    <xf numFmtId="0" fontId="10" fillId="0" borderId="24" xfId="0" applyFont="1" applyBorder="1" applyAlignment="1">
      <alignment wrapText="1"/>
    </xf>
    <xf numFmtId="0" fontId="10" fillId="0" borderId="24" xfId="0" applyFont="1" applyBorder="1" applyAlignment="1">
      <alignment horizontal="center" wrapText="1"/>
    </xf>
    <xf numFmtId="0" fontId="0" fillId="25" borderId="59" xfId="0" applyFill="1" applyBorder="1" applyAlignment="1">
      <alignment horizontal="center" vertical="center"/>
    </xf>
    <xf numFmtId="0" fontId="10" fillId="0" borderId="40" xfId="0" applyFont="1" applyBorder="1" applyAlignment="1">
      <alignment horizontal="center" wrapText="1"/>
    </xf>
    <xf numFmtId="0" fontId="0" fillId="22" borderId="59" xfId="0" applyFill="1" applyBorder="1" applyAlignment="1">
      <alignment horizontal="center" vertical="center"/>
    </xf>
    <xf numFmtId="0" fontId="0" fillId="22" borderId="23" xfId="0" applyFill="1" applyBorder="1" applyAlignment="1">
      <alignment horizontal="center" vertical="center"/>
    </xf>
    <xf numFmtId="0" fontId="0" fillId="22" borderId="25" xfId="0" applyFill="1" applyBorder="1" applyAlignment="1">
      <alignment horizontal="center" vertical="center"/>
    </xf>
    <xf numFmtId="0" fontId="0" fillId="22" borderId="39" xfId="0" applyFill="1" applyBorder="1" applyAlignment="1">
      <alignment horizontal="center" vertical="center"/>
    </xf>
    <xf numFmtId="0" fontId="0" fillId="22" borderId="41" xfId="0" applyFill="1" applyBorder="1" applyAlignment="1">
      <alignment horizontal="center" vertical="center"/>
    </xf>
    <xf numFmtId="0" fontId="0" fillId="22" borderId="42" xfId="0" applyFill="1" applyBorder="1" applyAlignment="1">
      <alignment horizontal="center" vertical="center"/>
    </xf>
    <xf numFmtId="0" fontId="10" fillId="0" borderId="30" xfId="0" applyFont="1" applyBorder="1" applyAlignment="1">
      <alignment wrapText="1"/>
    </xf>
    <xf numFmtId="0" fontId="10" fillId="0" borderId="30" xfId="0" applyFont="1" applyBorder="1" applyAlignment="1">
      <alignment horizontal="center" wrapText="1"/>
    </xf>
    <xf numFmtId="14" fontId="0" fillId="18" borderId="32" xfId="0" applyNumberFormat="1" applyFill="1" applyBorder="1"/>
    <xf numFmtId="0" fontId="0" fillId="25" borderId="58" xfId="0" applyFill="1" applyBorder="1" applyAlignment="1">
      <alignment horizontal="center" vertical="center"/>
    </xf>
    <xf numFmtId="0" fontId="0" fillId="14" borderId="27" xfId="0" applyFill="1" applyBorder="1" applyAlignment="1">
      <alignment horizontal="center"/>
    </xf>
    <xf numFmtId="0" fontId="12" fillId="13" borderId="74" xfId="0" applyFont="1" applyFill="1" applyBorder="1" applyAlignment="1">
      <alignment horizontal="center"/>
    </xf>
    <xf numFmtId="164" fontId="0" fillId="0" borderId="64" xfId="0" applyNumberFormat="1" applyBorder="1" applyAlignment="1">
      <alignment horizontal="center"/>
    </xf>
    <xf numFmtId="0" fontId="0" fillId="10" borderId="66" xfId="0" applyFill="1" applyBorder="1" applyAlignment="1">
      <alignment horizontal="center"/>
    </xf>
    <xf numFmtId="0" fontId="0" fillId="25" borderId="21" xfId="0" applyFill="1" applyBorder="1" applyAlignment="1">
      <alignment horizontal="center" vertical="center"/>
    </xf>
    <xf numFmtId="0" fontId="0" fillId="25" borderId="62" xfId="0" applyFill="1" applyBorder="1" applyAlignment="1">
      <alignment horizontal="center" vertical="center"/>
    </xf>
    <xf numFmtId="0" fontId="0" fillId="25" borderId="20" xfId="0" applyFill="1" applyBorder="1" applyAlignment="1">
      <alignment horizontal="center" vertical="center"/>
    </xf>
    <xf numFmtId="0" fontId="10" fillId="22" borderId="24" xfId="0" applyFont="1" applyFill="1" applyBorder="1" applyAlignment="1">
      <alignment horizontal="center" wrapText="1"/>
    </xf>
    <xf numFmtId="0" fontId="0" fillId="22" borderId="22" xfId="0" applyFill="1" applyBorder="1" applyAlignment="1">
      <alignment horizontal="center" vertical="center"/>
    </xf>
    <xf numFmtId="0" fontId="0" fillId="22" borderId="78" xfId="0" applyFill="1" applyBorder="1" applyAlignment="1">
      <alignment horizontal="center" vertical="center"/>
    </xf>
    <xf numFmtId="0" fontId="0" fillId="22" borderId="20" xfId="0" applyFill="1" applyBorder="1" applyAlignment="1">
      <alignment horizontal="center" vertical="center"/>
    </xf>
    <xf numFmtId="0" fontId="0" fillId="22" borderId="32" xfId="0" applyFill="1" applyBorder="1" applyAlignment="1">
      <alignment horizontal="center" vertical="center"/>
    </xf>
    <xf numFmtId="0" fontId="0" fillId="22" borderId="29" xfId="0" applyFill="1" applyBorder="1" applyAlignment="1">
      <alignment horizontal="center" vertical="center"/>
    </xf>
    <xf numFmtId="0" fontId="0" fillId="25" borderId="22" xfId="0" applyFill="1" applyBorder="1" applyAlignment="1">
      <alignment horizontal="center" vertical="center"/>
    </xf>
    <xf numFmtId="0" fontId="0" fillId="15" borderId="58" xfId="0" applyFill="1" applyBorder="1" applyAlignment="1">
      <alignment horizontal="center" vertical="center"/>
    </xf>
    <xf numFmtId="0" fontId="0" fillId="15" borderId="25" xfId="0" applyFill="1" applyBorder="1" applyAlignment="1">
      <alignment horizontal="center" vertical="center"/>
    </xf>
    <xf numFmtId="0" fontId="0" fillId="4" borderId="5" xfId="0" applyFill="1" applyBorder="1"/>
    <xf numFmtId="0" fontId="5" fillId="4" borderId="0" xfId="0" applyFont="1" applyFill="1" applyAlignment="1">
      <alignment wrapText="1"/>
    </xf>
    <xf numFmtId="0" fontId="5" fillId="16" borderId="1" xfId="0" applyFont="1" applyFill="1" applyBorder="1" applyAlignment="1">
      <alignment horizontal="center" wrapText="1"/>
    </xf>
    <xf numFmtId="0" fontId="5" fillId="7" borderId="44" xfId="0" applyFont="1" applyFill="1" applyBorder="1" applyAlignment="1">
      <alignment horizontal="center" wrapText="1"/>
    </xf>
    <xf numFmtId="0" fontId="5" fillId="17" borderId="2" xfId="0" applyFont="1" applyFill="1" applyBorder="1" applyAlignment="1">
      <alignment horizontal="center" wrapText="1"/>
    </xf>
    <xf numFmtId="0" fontId="0" fillId="11" borderId="1" xfId="0" applyFill="1" applyBorder="1"/>
    <xf numFmtId="0" fontId="11" fillId="0" borderId="0" xfId="0" applyFont="1" applyAlignment="1">
      <alignment horizontal="center"/>
    </xf>
    <xf numFmtId="0" fontId="0" fillId="22" borderId="2" xfId="0" applyFill="1" applyBorder="1" applyAlignment="1">
      <alignment horizontal="center"/>
    </xf>
    <xf numFmtId="0" fontId="0" fillId="22" borderId="44" xfId="0" applyFill="1" applyBorder="1" applyAlignment="1">
      <alignment horizontal="center"/>
    </xf>
    <xf numFmtId="0" fontId="0" fillId="22" borderId="47" xfId="0" applyFill="1" applyBorder="1" applyAlignment="1">
      <alignment horizontal="center"/>
    </xf>
    <xf numFmtId="0" fontId="0" fillId="22" borderId="15" xfId="0" applyFill="1" applyBorder="1" applyAlignment="1">
      <alignment horizontal="center"/>
    </xf>
    <xf numFmtId="0" fontId="0" fillId="22" borderId="48" xfId="0" applyFill="1" applyBorder="1" applyAlignment="1">
      <alignment horizontal="center"/>
    </xf>
    <xf numFmtId="0" fontId="0" fillId="22" borderId="14" xfId="0" applyFill="1" applyBorder="1" applyAlignment="1">
      <alignment horizontal="center"/>
    </xf>
    <xf numFmtId="0" fontId="0" fillId="22" borderId="16" xfId="0" applyFill="1" applyBorder="1" applyAlignment="1">
      <alignment horizontal="center"/>
    </xf>
    <xf numFmtId="0" fontId="0" fillId="14" borderId="28" xfId="0" applyFill="1" applyBorder="1" applyAlignment="1">
      <alignment horizontal="center"/>
    </xf>
    <xf numFmtId="9" fontId="0" fillId="0" borderId="60" xfId="0" applyNumberFormat="1" applyBorder="1" applyAlignment="1">
      <alignment horizontal="center"/>
    </xf>
    <xf numFmtId="9" fontId="0" fillId="0" borderId="40" xfId="0" applyNumberFormat="1" applyBorder="1" applyAlignment="1">
      <alignment horizontal="center"/>
    </xf>
    <xf numFmtId="14" fontId="0" fillId="24" borderId="23" xfId="0" applyNumberFormat="1" applyFill="1" applyBorder="1"/>
    <xf numFmtId="14" fontId="0" fillId="24" borderId="32" xfId="0" applyNumberFormat="1" applyFill="1" applyBorder="1"/>
    <xf numFmtId="14" fontId="0" fillId="13" borderId="32" xfId="0" applyNumberFormat="1" applyFill="1" applyBorder="1"/>
    <xf numFmtId="14" fontId="0" fillId="24" borderId="42" xfId="0" applyNumberFormat="1" applyFill="1" applyBorder="1"/>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0" fillId="15" borderId="33" xfId="0" applyFill="1" applyBorder="1" applyAlignment="1">
      <alignment horizontal="center" vertical="center"/>
    </xf>
    <xf numFmtId="0" fontId="0" fillId="22" borderId="25" xfId="0" applyFill="1" applyBorder="1" applyAlignment="1">
      <alignment horizontal="center"/>
    </xf>
    <xf numFmtId="0" fontId="0" fillId="22" borderId="59" xfId="0" applyFill="1" applyBorder="1" applyAlignment="1">
      <alignment horizontal="center"/>
    </xf>
    <xf numFmtId="0" fontId="14" fillId="0" borderId="5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67" xfId="0" applyFont="1" applyBorder="1" applyAlignment="1">
      <alignment horizontal="center" vertical="center" wrapText="1"/>
    </xf>
    <xf numFmtId="0" fontId="0" fillId="13" borderId="26" xfId="0" applyFill="1" applyBorder="1" applyAlignment="1">
      <alignment horizontal="center" vertical="center"/>
    </xf>
    <xf numFmtId="0" fontId="0" fillId="13" borderId="32" xfId="0" applyFill="1" applyBorder="1" applyAlignment="1">
      <alignment horizontal="center" vertical="center"/>
    </xf>
    <xf numFmtId="0" fontId="14" fillId="23" borderId="40" xfId="0" applyFont="1" applyFill="1" applyBorder="1" applyAlignment="1">
      <alignment horizontal="center" vertical="center" wrapText="1"/>
    </xf>
    <xf numFmtId="0" fontId="0" fillId="25" borderId="60" xfId="0" applyFill="1" applyBorder="1" applyAlignment="1">
      <alignment horizontal="center"/>
    </xf>
    <xf numFmtId="0" fontId="0" fillId="25" borderId="29" xfId="0" applyFill="1" applyBorder="1" applyAlignment="1">
      <alignment horizontal="center" vertical="center"/>
    </xf>
    <xf numFmtId="0" fontId="0" fillId="25" borderId="33" xfId="0" applyFill="1" applyBorder="1" applyAlignment="1">
      <alignment horizontal="center"/>
    </xf>
    <xf numFmtId="0" fontId="0" fillId="25" borderId="43" xfId="0" applyFill="1" applyBorder="1" applyAlignment="1">
      <alignment horizontal="center" vertical="center"/>
    </xf>
    <xf numFmtId="0" fontId="0" fillId="15" borderId="60" xfId="0" applyFill="1" applyBorder="1" applyAlignment="1">
      <alignment horizontal="center"/>
    </xf>
    <xf numFmtId="0" fontId="0" fillId="27" borderId="30" xfId="0" applyFill="1" applyBorder="1" applyAlignment="1">
      <alignment horizontal="center"/>
    </xf>
    <xf numFmtId="0" fontId="0" fillId="27" borderId="60" xfId="0" applyFill="1" applyBorder="1" applyAlignment="1">
      <alignment horizontal="center"/>
    </xf>
    <xf numFmtId="0" fontId="17" fillId="27" borderId="30" xfId="0" applyFont="1" applyFill="1" applyBorder="1" applyAlignment="1">
      <alignment horizontal="center" vertical="center"/>
    </xf>
    <xf numFmtId="0" fontId="17" fillId="27" borderId="40" xfId="0" applyFont="1" applyFill="1" applyBorder="1" applyAlignment="1">
      <alignment horizontal="center" vertical="center"/>
    </xf>
    <xf numFmtId="0" fontId="17" fillId="23" borderId="31" xfId="0" applyFont="1" applyFill="1" applyBorder="1" applyAlignment="1">
      <alignment horizontal="center"/>
    </xf>
    <xf numFmtId="0" fontId="17" fillId="23" borderId="33" xfId="0" applyFont="1" applyFill="1" applyBorder="1" applyAlignment="1">
      <alignment horizontal="center"/>
    </xf>
    <xf numFmtId="0" fontId="17" fillId="23" borderId="29" xfId="0" applyFont="1" applyFill="1" applyBorder="1" applyAlignment="1">
      <alignment horizontal="center"/>
    </xf>
    <xf numFmtId="0" fontId="17" fillId="23" borderId="30" xfId="0" applyFont="1" applyFill="1" applyBorder="1" applyAlignment="1">
      <alignment horizontal="center"/>
    </xf>
    <xf numFmtId="164" fontId="11" fillId="0" borderId="0" xfId="0" applyNumberFormat="1" applyFont="1" applyAlignment="1">
      <alignment horizontal="center"/>
    </xf>
    <xf numFmtId="164" fontId="11" fillId="0" borderId="49" xfId="0" applyNumberFormat="1" applyFont="1" applyBorder="1" applyAlignment="1">
      <alignment horizontal="center"/>
    </xf>
    <xf numFmtId="164" fontId="11" fillId="0" borderId="70" xfId="0" applyNumberFormat="1" applyFont="1" applyBorder="1" applyAlignment="1">
      <alignment horizontal="center"/>
    </xf>
    <xf numFmtId="164" fontId="11" fillId="0" borderId="64" xfId="0" applyNumberFormat="1" applyFont="1" applyBorder="1" applyAlignment="1">
      <alignment horizontal="center"/>
    </xf>
    <xf numFmtId="164" fontId="11" fillId="0" borderId="66" xfId="0" applyNumberFormat="1" applyFont="1" applyBorder="1" applyAlignment="1">
      <alignment horizontal="center"/>
    </xf>
    <xf numFmtId="164" fontId="11" fillId="0" borderId="65" xfId="0" applyNumberFormat="1" applyFont="1" applyBorder="1" applyAlignment="1">
      <alignment horizontal="center"/>
    </xf>
    <xf numFmtId="164" fontId="11" fillId="0" borderId="71" xfId="0" applyNumberFormat="1" applyFont="1" applyBorder="1" applyAlignment="1">
      <alignment horizontal="center"/>
    </xf>
    <xf numFmtId="0" fontId="0" fillId="22" borderId="11" xfId="0" applyFill="1" applyBorder="1" applyAlignment="1">
      <alignment horizontal="center" vertical="center"/>
    </xf>
    <xf numFmtId="0" fontId="0" fillId="22" borderId="9" xfId="0" applyFill="1" applyBorder="1" applyAlignment="1">
      <alignment horizontal="center" vertical="center"/>
    </xf>
    <xf numFmtId="0" fontId="0" fillId="22" borderId="8" xfId="0" applyFill="1" applyBorder="1" applyAlignment="1">
      <alignment horizontal="center" vertical="center"/>
    </xf>
    <xf numFmtId="0" fontId="0" fillId="22" borderId="10" xfId="0" applyFill="1" applyBorder="1" applyAlignment="1">
      <alignment horizontal="center" vertical="center"/>
    </xf>
    <xf numFmtId="0" fontId="0" fillId="10" borderId="15" xfId="0" applyFill="1" applyBorder="1" applyAlignment="1">
      <alignment horizontal="center"/>
    </xf>
    <xf numFmtId="0" fontId="0" fillId="10" borderId="48" xfId="0" applyFill="1" applyBorder="1" applyAlignment="1">
      <alignment horizontal="center"/>
    </xf>
    <xf numFmtId="0" fontId="0" fillId="10" borderId="14" xfId="0" applyFill="1" applyBorder="1" applyAlignment="1">
      <alignment horizontal="center"/>
    </xf>
    <xf numFmtId="0" fontId="0" fillId="10" borderId="16" xfId="0" applyFill="1" applyBorder="1" applyAlignment="1">
      <alignment horizontal="center"/>
    </xf>
    <xf numFmtId="164" fontId="0" fillId="10" borderId="21" xfId="0" applyNumberFormat="1" applyFill="1" applyBorder="1" applyAlignment="1">
      <alignment horizontal="center"/>
    </xf>
    <xf numFmtId="0" fontId="0" fillId="0" borderId="29" xfId="0" applyBorder="1" applyAlignment="1">
      <alignment wrapText="1"/>
    </xf>
    <xf numFmtId="0" fontId="0" fillId="0" borderId="63" xfId="0" applyBorder="1" applyAlignment="1">
      <alignment wrapText="1"/>
    </xf>
    <xf numFmtId="0" fontId="0" fillId="0" borderId="39" xfId="0" applyBorder="1" applyAlignment="1">
      <alignment wrapText="1"/>
    </xf>
    <xf numFmtId="0" fontId="0" fillId="0" borderId="20" xfId="0" applyBorder="1" applyAlignment="1">
      <alignment wrapText="1"/>
    </xf>
    <xf numFmtId="14" fontId="0" fillId="24" borderId="26" xfId="0" applyNumberFormat="1" applyFill="1" applyBorder="1" applyAlignment="1">
      <alignment wrapText="1"/>
    </xf>
    <xf numFmtId="14" fontId="0" fillId="24" borderId="80" xfId="0" applyNumberFormat="1" applyFill="1" applyBorder="1" applyAlignment="1">
      <alignment wrapText="1"/>
    </xf>
    <xf numFmtId="0" fontId="0" fillId="22" borderId="30" xfId="0" applyFill="1" applyBorder="1" applyAlignment="1">
      <alignment horizontal="center" vertical="center" wrapText="1"/>
    </xf>
    <xf numFmtId="0" fontId="0" fillId="22" borderId="29" xfId="0" applyFill="1" applyBorder="1" applyAlignment="1">
      <alignment horizontal="center" vertical="center" wrapText="1"/>
    </xf>
    <xf numFmtId="0" fontId="0" fillId="0" borderId="52" xfId="0" applyBorder="1" applyAlignment="1">
      <alignment horizontal="center" vertical="center"/>
    </xf>
    <xf numFmtId="0" fontId="0" fillId="22" borderId="55" xfId="0" applyFill="1" applyBorder="1" applyAlignment="1">
      <alignment horizontal="center" vertical="center"/>
    </xf>
    <xf numFmtId="0" fontId="0" fillId="22" borderId="52" xfId="0" applyFill="1" applyBorder="1" applyAlignment="1">
      <alignment horizontal="center" vertical="center"/>
    </xf>
    <xf numFmtId="0" fontId="0" fillId="22" borderId="54" xfId="0" applyFill="1" applyBorder="1" applyAlignment="1">
      <alignment horizontal="center" vertical="center"/>
    </xf>
    <xf numFmtId="0" fontId="0" fillId="25" borderId="33" xfId="0" applyFill="1" applyBorder="1" applyAlignment="1">
      <alignment horizontal="center" vertical="center" wrapText="1"/>
    </xf>
    <xf numFmtId="0" fontId="0" fillId="25" borderId="30" xfId="0" applyFill="1" applyBorder="1" applyAlignment="1">
      <alignment horizontal="center" vertical="center" wrapText="1"/>
    </xf>
    <xf numFmtId="0" fontId="0" fillId="25" borderId="52" xfId="0" applyFill="1" applyBorder="1" applyAlignment="1">
      <alignment horizontal="center" vertical="center"/>
    </xf>
    <xf numFmtId="164" fontId="0" fillId="22" borderId="4" xfId="0" applyNumberFormat="1" applyFill="1" applyBorder="1" applyAlignment="1">
      <alignment horizontal="center" vertical="center"/>
    </xf>
    <xf numFmtId="164" fontId="0" fillId="22" borderId="6" xfId="0" applyNumberFormat="1" applyFill="1" applyBorder="1" applyAlignment="1">
      <alignment horizontal="center" vertical="center"/>
    </xf>
    <xf numFmtId="164" fontId="0" fillId="22" borderId="7" xfId="0" applyNumberFormat="1" applyFill="1" applyBorder="1" applyAlignment="1">
      <alignment horizontal="center" vertical="center"/>
    </xf>
    <xf numFmtId="164" fontId="0" fillId="22" borderId="11" xfId="0" applyNumberFormat="1" applyFill="1" applyBorder="1" applyAlignment="1">
      <alignment horizontal="center" vertical="center"/>
    </xf>
    <xf numFmtId="164" fontId="0" fillId="22" borderId="9" xfId="0" applyNumberFormat="1" applyFill="1" applyBorder="1" applyAlignment="1">
      <alignment horizontal="center" vertical="center"/>
    </xf>
    <xf numFmtId="164" fontId="0" fillId="22" borderId="45" xfId="0" applyNumberFormat="1" applyFill="1" applyBorder="1" applyAlignment="1">
      <alignment horizontal="center" vertical="center"/>
    </xf>
    <xf numFmtId="164" fontId="0" fillId="22" borderId="8" xfId="0" applyNumberFormat="1" applyFill="1" applyBorder="1" applyAlignment="1">
      <alignment horizontal="center" vertical="center"/>
    </xf>
    <xf numFmtId="164" fontId="0" fillId="22" borderId="10" xfId="0" applyNumberFormat="1" applyFill="1" applyBorder="1" applyAlignment="1">
      <alignment horizontal="center" vertical="center"/>
    </xf>
    <xf numFmtId="0" fontId="11" fillId="0" borderId="30" xfId="0" applyFont="1" applyBorder="1" applyAlignment="1">
      <alignment horizontal="center"/>
    </xf>
    <xf numFmtId="0" fontId="0" fillId="11" borderId="58" xfId="0" applyFill="1" applyBorder="1" applyAlignment="1">
      <alignment horizontal="center"/>
    </xf>
    <xf numFmtId="0" fontId="0" fillId="11" borderId="39" xfId="0" applyFill="1" applyBorder="1" applyAlignment="1">
      <alignment horizontal="center"/>
    </xf>
    <xf numFmtId="0" fontId="0" fillId="11" borderId="40" xfId="0" applyFill="1" applyBorder="1" applyAlignment="1">
      <alignment horizontal="center"/>
    </xf>
    <xf numFmtId="0" fontId="0" fillId="11" borderId="43" xfId="0" applyFill="1" applyBorder="1" applyAlignment="1">
      <alignment horizontal="center"/>
    </xf>
    <xf numFmtId="164" fontId="0" fillId="0" borderId="60" xfId="0" applyNumberFormat="1" applyBorder="1" applyAlignment="1">
      <alignment horizontal="center"/>
    </xf>
    <xf numFmtId="0" fontId="11" fillId="22" borderId="29" xfId="0" applyFont="1" applyFill="1" applyBorder="1" applyAlignment="1">
      <alignment horizontal="center" vertical="center"/>
    </xf>
    <xf numFmtId="0" fontId="11" fillId="22" borderId="33" xfId="0" applyFont="1" applyFill="1" applyBorder="1" applyAlignment="1">
      <alignment horizontal="center" vertical="center"/>
    </xf>
    <xf numFmtId="0" fontId="14" fillId="0" borderId="30" xfId="0" applyFont="1" applyBorder="1" applyAlignment="1">
      <alignment horizontal="center" wrapText="1"/>
    </xf>
    <xf numFmtId="14" fontId="0" fillId="24" borderId="29" xfId="0" applyNumberFormat="1" applyFill="1" applyBorder="1" applyAlignment="1">
      <alignment horizontal="center"/>
    </xf>
    <xf numFmtId="14" fontId="17" fillId="24" borderId="29" xfId="0" applyNumberFormat="1" applyFont="1" applyFill="1" applyBorder="1" applyAlignment="1">
      <alignment horizontal="center"/>
    </xf>
    <xf numFmtId="14" fontId="0" fillId="13" borderId="29" xfId="0" applyNumberFormat="1" applyFill="1" applyBorder="1" applyAlignment="1">
      <alignment horizontal="center"/>
    </xf>
    <xf numFmtId="0" fontId="11" fillId="0" borderId="33" xfId="0" applyFont="1" applyBorder="1" applyAlignment="1">
      <alignment horizontal="center"/>
    </xf>
    <xf numFmtId="14" fontId="0" fillId="24" borderId="39" xfId="0" applyNumberFormat="1" applyFill="1" applyBorder="1" applyAlignment="1">
      <alignment horizontal="center"/>
    </xf>
    <xf numFmtId="0" fontId="14" fillId="0" borderId="40" xfId="0" applyFont="1" applyBorder="1" applyAlignment="1">
      <alignment horizontal="center" wrapText="1"/>
    </xf>
    <xf numFmtId="0" fontId="11" fillId="22" borderId="39" xfId="0" applyFont="1" applyFill="1" applyBorder="1" applyAlignment="1">
      <alignment horizontal="center"/>
    </xf>
    <xf numFmtId="0" fontId="11" fillId="22" borderId="40" xfId="0" applyFont="1" applyFill="1" applyBorder="1" applyAlignment="1">
      <alignment horizontal="center"/>
    </xf>
    <xf numFmtId="0" fontId="11" fillId="22" borderId="42" xfId="0" applyFont="1" applyFill="1" applyBorder="1" applyAlignment="1">
      <alignment horizontal="center"/>
    </xf>
    <xf numFmtId="0" fontId="11" fillId="25" borderId="30" xfId="0" applyFont="1" applyFill="1" applyBorder="1" applyAlignment="1">
      <alignment horizontal="center"/>
    </xf>
    <xf numFmtId="0" fontId="0" fillId="25" borderId="63" xfId="0" applyFill="1" applyBorder="1" applyAlignment="1">
      <alignment horizontal="center" vertical="center"/>
    </xf>
    <xf numFmtId="0" fontId="11" fillId="25" borderId="40" xfId="0" applyFont="1" applyFill="1" applyBorder="1" applyAlignment="1">
      <alignment horizontal="center"/>
    </xf>
    <xf numFmtId="0" fontId="11" fillId="25" borderId="31" xfId="0" applyFont="1" applyFill="1" applyBorder="1" applyAlignment="1">
      <alignment horizontal="center" vertical="center"/>
    </xf>
    <xf numFmtId="0" fontId="0" fillId="25" borderId="45" xfId="0" applyFill="1" applyBorder="1" applyAlignment="1">
      <alignment horizontal="center" vertical="center"/>
    </xf>
    <xf numFmtId="0" fontId="0" fillId="25" borderId="31" xfId="0" applyFill="1" applyBorder="1" applyAlignment="1">
      <alignment horizontal="center" vertical="center"/>
    </xf>
    <xf numFmtId="0" fontId="0" fillId="25" borderId="67" xfId="0" applyFill="1" applyBorder="1" applyAlignment="1">
      <alignment horizontal="center" vertical="center"/>
    </xf>
    <xf numFmtId="0" fontId="0" fillId="25" borderId="75" xfId="0" applyFill="1" applyBorder="1" applyAlignment="1">
      <alignment horizontal="center" vertical="center"/>
    </xf>
    <xf numFmtId="0" fontId="0" fillId="25" borderId="32" xfId="0" applyFill="1" applyBorder="1" applyAlignment="1">
      <alignment horizontal="center" vertical="center"/>
    </xf>
    <xf numFmtId="0" fontId="0" fillId="25" borderId="78" xfId="0" applyFill="1" applyBorder="1" applyAlignment="1">
      <alignment horizontal="center" vertical="center"/>
    </xf>
    <xf numFmtId="0" fontId="11" fillId="25" borderId="32" xfId="0" applyFont="1" applyFill="1" applyBorder="1" applyAlignment="1">
      <alignment horizontal="center" vertical="center"/>
    </xf>
    <xf numFmtId="0" fontId="0" fillId="25" borderId="61" xfId="0" applyFill="1" applyBorder="1" applyAlignment="1">
      <alignment horizontal="center" vertical="center"/>
    </xf>
    <xf numFmtId="0" fontId="11" fillId="25" borderId="43" xfId="0" applyFont="1" applyFill="1" applyBorder="1" applyAlignment="1">
      <alignment horizontal="center"/>
    </xf>
    <xf numFmtId="0" fontId="0" fillId="25" borderId="10" xfId="0" applyFill="1" applyBorder="1" applyAlignment="1">
      <alignment horizontal="center" vertical="center"/>
    </xf>
    <xf numFmtId="0" fontId="0" fillId="25" borderId="11" xfId="0" applyFill="1" applyBorder="1" applyAlignment="1">
      <alignment horizontal="center" vertical="center"/>
    </xf>
    <xf numFmtId="0" fontId="0" fillId="25" borderId="9" xfId="0" applyFill="1" applyBorder="1" applyAlignment="1">
      <alignment horizontal="center" vertical="center"/>
    </xf>
    <xf numFmtId="0" fontId="11" fillId="25" borderId="30" xfId="0" applyFont="1" applyFill="1" applyBorder="1" applyAlignment="1">
      <alignment horizontal="center" vertical="center"/>
    </xf>
    <xf numFmtId="0" fontId="11" fillId="25" borderId="33" xfId="0" applyFont="1" applyFill="1" applyBorder="1" applyAlignment="1">
      <alignment horizontal="center"/>
    </xf>
    <xf numFmtId="0" fontId="11" fillId="15" borderId="43" xfId="0" applyFont="1" applyFill="1" applyBorder="1" applyAlignment="1">
      <alignment horizontal="center"/>
    </xf>
    <xf numFmtId="0" fontId="11" fillId="15" borderId="40" xfId="0" applyFont="1" applyFill="1" applyBorder="1" applyAlignment="1">
      <alignment horizontal="center"/>
    </xf>
    <xf numFmtId="0" fontId="11" fillId="15" borderId="39" xfId="0" applyFont="1" applyFill="1" applyBorder="1" applyAlignment="1">
      <alignment horizontal="center"/>
    </xf>
    <xf numFmtId="0" fontId="0" fillId="15" borderId="60" xfId="0" applyFill="1" applyBorder="1" applyAlignment="1">
      <alignment horizontal="center" vertical="center"/>
    </xf>
    <xf numFmtId="0" fontId="11" fillId="15" borderId="41" xfId="0" applyFont="1" applyFill="1" applyBorder="1" applyAlignment="1">
      <alignment horizontal="center"/>
    </xf>
    <xf numFmtId="0" fontId="11" fillId="15" borderId="30" xfId="0" applyFont="1" applyFill="1" applyBorder="1" applyAlignment="1">
      <alignment horizontal="center"/>
    </xf>
    <xf numFmtId="0" fontId="0" fillId="15" borderId="22" xfId="0" applyFill="1" applyBorder="1" applyAlignment="1">
      <alignment horizontal="center" vertical="center"/>
    </xf>
    <xf numFmtId="0" fontId="10" fillId="22" borderId="24" xfId="0" applyFont="1" applyFill="1" applyBorder="1" applyAlignment="1">
      <alignment horizontal="left" wrapText="1"/>
    </xf>
    <xf numFmtId="0" fontId="10" fillId="22" borderId="21" xfId="0" applyFont="1" applyFill="1" applyBorder="1" applyAlignment="1">
      <alignment horizontal="left" wrapText="1"/>
    </xf>
    <xf numFmtId="0" fontId="10" fillId="22" borderId="30" xfId="0" applyFont="1" applyFill="1" applyBorder="1" applyAlignment="1">
      <alignment horizontal="left" wrapText="1"/>
    </xf>
    <xf numFmtId="0" fontId="14" fillId="0" borderId="30" xfId="0" applyFont="1" applyBorder="1" applyAlignment="1">
      <alignment horizontal="left" vertical="center" wrapText="1"/>
    </xf>
    <xf numFmtId="0" fontId="10" fillId="22" borderId="40" xfId="0" applyFont="1" applyFill="1" applyBorder="1" applyAlignment="1">
      <alignment horizontal="left" wrapText="1"/>
    </xf>
    <xf numFmtId="0" fontId="11" fillId="27" borderId="30" xfId="0" applyFont="1" applyFill="1" applyBorder="1" applyAlignment="1">
      <alignment horizontal="center"/>
    </xf>
    <xf numFmtId="0" fontId="0" fillId="27" borderId="31" xfId="0" applyFill="1" applyBorder="1" applyAlignment="1">
      <alignment horizontal="center" vertical="center"/>
    </xf>
    <xf numFmtId="0" fontId="0" fillId="27" borderId="41" xfId="0" applyFill="1" applyBorder="1" applyAlignment="1">
      <alignment horizontal="center" vertical="center"/>
    </xf>
    <xf numFmtId="0" fontId="0" fillId="27" borderId="30" xfId="0" applyFill="1" applyBorder="1" applyAlignment="1">
      <alignment horizontal="center" vertical="center"/>
    </xf>
    <xf numFmtId="164" fontId="0" fillId="0" borderId="6" xfId="0" applyNumberFormat="1" applyBorder="1" applyAlignment="1">
      <alignment horizontal="center"/>
    </xf>
    <xf numFmtId="0" fontId="17" fillId="0" borderId="30" xfId="0" applyFont="1" applyBorder="1" applyAlignment="1">
      <alignment horizontal="center"/>
    </xf>
    <xf numFmtId="0" fontId="17" fillId="22" borderId="30" xfId="0" applyFont="1" applyFill="1" applyBorder="1" applyAlignment="1">
      <alignment horizontal="center"/>
    </xf>
    <xf numFmtId="0" fontId="0" fillId="0" borderId="55" xfId="0" applyBorder="1"/>
    <xf numFmtId="0" fontId="17" fillId="10" borderId="23" xfId="0" applyFont="1" applyFill="1" applyBorder="1" applyAlignment="1">
      <alignment horizontal="center"/>
    </xf>
    <xf numFmtId="0" fontId="17" fillId="10" borderId="24" xfId="0" applyFont="1" applyFill="1" applyBorder="1" applyAlignment="1">
      <alignment horizontal="center"/>
    </xf>
    <xf numFmtId="0" fontId="17" fillId="10" borderId="58" xfId="0" applyFont="1" applyFill="1" applyBorder="1" applyAlignment="1">
      <alignment horizontal="center"/>
    </xf>
    <xf numFmtId="0" fontId="17" fillId="10" borderId="25" xfId="0" applyFont="1" applyFill="1" applyBorder="1" applyAlignment="1">
      <alignment horizontal="center"/>
    </xf>
    <xf numFmtId="0" fontId="17" fillId="22" borderId="32" xfId="0" applyFont="1" applyFill="1" applyBorder="1" applyAlignment="1">
      <alignment horizontal="center"/>
    </xf>
    <xf numFmtId="0" fontId="17" fillId="22" borderId="31" xfId="0" applyFont="1" applyFill="1" applyBorder="1" applyAlignment="1">
      <alignment horizontal="center"/>
    </xf>
    <xf numFmtId="0" fontId="17" fillId="10" borderId="32" xfId="0" applyFont="1" applyFill="1" applyBorder="1" applyAlignment="1">
      <alignment horizontal="center"/>
    </xf>
    <xf numFmtId="0" fontId="17" fillId="10" borderId="33" xfId="0" applyFont="1" applyFill="1" applyBorder="1" applyAlignment="1">
      <alignment horizontal="center"/>
    </xf>
    <xf numFmtId="0" fontId="17" fillId="10" borderId="29" xfId="0" applyFont="1" applyFill="1" applyBorder="1" applyAlignment="1">
      <alignment horizontal="center"/>
    </xf>
    <xf numFmtId="0" fontId="17" fillId="10" borderId="30" xfId="0" applyFont="1" applyFill="1" applyBorder="1" applyAlignment="1">
      <alignment horizontal="center"/>
    </xf>
    <xf numFmtId="0" fontId="17" fillId="22" borderId="33" xfId="0" applyFont="1" applyFill="1" applyBorder="1" applyAlignment="1">
      <alignment horizontal="center"/>
    </xf>
    <xf numFmtId="0" fontId="17" fillId="0" borderId="32" xfId="0" applyFont="1" applyBorder="1" applyAlignment="1">
      <alignment horizontal="center"/>
    </xf>
    <xf numFmtId="0" fontId="17" fillId="0" borderId="29" xfId="0" applyFont="1" applyBorder="1" applyAlignment="1">
      <alignment horizontal="center"/>
    </xf>
    <xf numFmtId="0" fontId="17" fillId="10" borderId="31" xfId="0" applyFont="1" applyFill="1" applyBorder="1" applyAlignment="1">
      <alignment horizontal="center"/>
    </xf>
    <xf numFmtId="0" fontId="17" fillId="10" borderId="42" xfId="0" applyFont="1" applyFill="1" applyBorder="1" applyAlignment="1">
      <alignment horizontal="center"/>
    </xf>
    <xf numFmtId="0" fontId="17" fillId="10" borderId="40" xfId="0" applyFont="1" applyFill="1" applyBorder="1" applyAlignment="1">
      <alignment horizontal="center"/>
    </xf>
    <xf numFmtId="0" fontId="17" fillId="10" borderId="41" xfId="0" applyFont="1" applyFill="1" applyBorder="1" applyAlignment="1">
      <alignment horizontal="center"/>
    </xf>
    <xf numFmtId="0" fontId="17" fillId="10" borderId="43" xfId="0" applyFont="1" applyFill="1" applyBorder="1" applyAlignment="1">
      <alignment horizontal="center"/>
    </xf>
    <xf numFmtId="0" fontId="17" fillId="10" borderId="39" xfId="0" applyFont="1" applyFill="1" applyBorder="1" applyAlignment="1">
      <alignment horizontal="center"/>
    </xf>
    <xf numFmtId="0" fontId="17" fillId="22" borderId="24" xfId="0" applyFont="1" applyFill="1" applyBorder="1" applyAlignment="1">
      <alignment horizontal="center"/>
    </xf>
    <xf numFmtId="0" fontId="17" fillId="22" borderId="29" xfId="0" applyFont="1" applyFill="1" applyBorder="1" applyAlignment="1">
      <alignment horizontal="center"/>
    </xf>
    <xf numFmtId="0" fontId="17" fillId="22" borderId="59" xfId="0" applyFont="1" applyFill="1" applyBorder="1" applyAlignment="1">
      <alignment horizontal="center"/>
    </xf>
    <xf numFmtId="0" fontId="17" fillId="23" borderId="25" xfId="0" applyFont="1" applyFill="1" applyBorder="1" applyAlignment="1">
      <alignment horizontal="center"/>
    </xf>
    <xf numFmtId="0" fontId="17" fillId="23" borderId="32" xfId="0" applyFont="1" applyFill="1" applyBorder="1" applyAlignment="1">
      <alignment horizontal="center"/>
    </xf>
    <xf numFmtId="164" fontId="0" fillId="22" borderId="2" xfId="0" applyNumberFormat="1" applyFill="1" applyBorder="1" applyAlignment="1">
      <alignment horizontal="center" vertical="center"/>
    </xf>
    <xf numFmtId="164" fontId="0" fillId="22" borderId="44" xfId="0" applyNumberFormat="1" applyFill="1" applyBorder="1" applyAlignment="1">
      <alignment horizontal="center" vertical="center"/>
    </xf>
    <xf numFmtId="164" fontId="0" fillId="22" borderId="47" xfId="0" applyNumberFormat="1" applyFill="1" applyBorder="1" applyAlignment="1">
      <alignment horizontal="center" vertical="center"/>
    </xf>
    <xf numFmtId="164" fontId="0" fillId="22" borderId="15" xfId="0" applyNumberFormat="1" applyFill="1" applyBorder="1" applyAlignment="1">
      <alignment horizontal="center" vertical="center"/>
    </xf>
    <xf numFmtId="164" fontId="0" fillId="22" borderId="16" xfId="0" applyNumberFormat="1" applyFill="1" applyBorder="1" applyAlignment="1">
      <alignment horizontal="center" vertical="center"/>
    </xf>
    <xf numFmtId="164" fontId="0" fillId="22" borderId="48" xfId="0" applyNumberFormat="1" applyFill="1" applyBorder="1" applyAlignment="1">
      <alignment horizontal="center" vertical="center"/>
    </xf>
    <xf numFmtId="164" fontId="0" fillId="22" borderId="14" xfId="0" applyNumberFormat="1" applyFill="1" applyBorder="1" applyAlignment="1">
      <alignment horizontal="center" vertical="center"/>
    </xf>
    <xf numFmtId="0" fontId="0" fillId="27" borderId="24" xfId="0" applyFill="1" applyBorder="1" applyAlignment="1">
      <alignment horizontal="center" vertical="center"/>
    </xf>
    <xf numFmtId="164" fontId="0" fillId="0" borderId="5" xfId="0" applyNumberFormat="1" applyBorder="1" applyAlignment="1">
      <alignment horizontal="center"/>
    </xf>
    <xf numFmtId="0" fontId="0" fillId="0" borderId="5" xfId="0" applyBorder="1"/>
    <xf numFmtId="0" fontId="14" fillId="0" borderId="29" xfId="0" applyFont="1" applyBorder="1" applyAlignment="1">
      <alignment wrapText="1"/>
    </xf>
    <xf numFmtId="14" fontId="0" fillId="24" borderId="55" xfId="0" applyNumberFormat="1" applyFill="1" applyBorder="1"/>
    <xf numFmtId="0" fontId="11" fillId="0" borderId="24" xfId="0" applyFont="1" applyBorder="1" applyAlignment="1">
      <alignment horizontal="center"/>
    </xf>
    <xf numFmtId="0" fontId="11" fillId="0" borderId="25" xfId="0" applyFont="1" applyBorder="1" applyAlignment="1">
      <alignment horizontal="center"/>
    </xf>
    <xf numFmtId="0" fontId="11" fillId="0" borderId="40" xfId="0" applyFont="1" applyBorder="1" applyAlignment="1">
      <alignment horizontal="center"/>
    </xf>
    <xf numFmtId="0" fontId="14" fillId="22" borderId="30" xfId="0" applyFont="1" applyFill="1" applyBorder="1" applyAlignment="1">
      <alignment wrapText="1"/>
    </xf>
    <xf numFmtId="0" fontId="17" fillId="13" borderId="30" xfId="0" applyFont="1" applyFill="1" applyBorder="1" applyAlignment="1">
      <alignment horizontal="center" vertical="center"/>
    </xf>
    <xf numFmtId="0" fontId="17" fillId="22" borderId="40" xfId="0" applyFont="1" applyFill="1" applyBorder="1" applyAlignment="1">
      <alignment horizontal="center" vertical="center"/>
    </xf>
    <xf numFmtId="0" fontId="17" fillId="25" borderId="40" xfId="0" applyFont="1" applyFill="1" applyBorder="1" applyAlignment="1">
      <alignment horizontal="center" vertical="center"/>
    </xf>
    <xf numFmtId="14" fontId="0" fillId="24" borderId="72" xfId="0" applyNumberFormat="1" applyFill="1" applyBorder="1"/>
    <xf numFmtId="0" fontId="0" fillId="15" borderId="33" xfId="0" applyFill="1" applyBorder="1" applyAlignment="1">
      <alignment horizontal="center"/>
    </xf>
    <xf numFmtId="0" fontId="11" fillId="22" borderId="24" xfId="0" applyFont="1" applyFill="1" applyBorder="1" applyAlignment="1">
      <alignment horizontal="center"/>
    </xf>
    <xf numFmtId="0" fontId="11" fillId="22" borderId="25" xfId="0" applyFont="1" applyFill="1" applyBorder="1" applyAlignment="1">
      <alignment horizontal="center"/>
    </xf>
    <xf numFmtId="0" fontId="11" fillId="22" borderId="30" xfId="0" applyFont="1" applyFill="1" applyBorder="1" applyAlignment="1">
      <alignment horizontal="center"/>
    </xf>
    <xf numFmtId="0" fontId="11" fillId="22" borderId="33" xfId="0" applyFont="1" applyFill="1" applyBorder="1" applyAlignment="1">
      <alignment horizontal="center"/>
    </xf>
    <xf numFmtId="0" fontId="11" fillId="19" borderId="30" xfId="0" applyFont="1" applyFill="1" applyBorder="1" applyAlignment="1">
      <alignment horizontal="center"/>
    </xf>
    <xf numFmtId="0" fontId="11" fillId="19" borderId="40" xfId="0" applyFont="1" applyFill="1" applyBorder="1" applyAlignment="1">
      <alignment horizontal="center"/>
    </xf>
    <xf numFmtId="0" fontId="0" fillId="19" borderId="30" xfId="0" applyFill="1" applyBorder="1" applyAlignment="1">
      <alignment horizontal="center"/>
    </xf>
    <xf numFmtId="0" fontId="11" fillId="19" borderId="43" xfId="0" applyFont="1" applyFill="1" applyBorder="1" applyAlignment="1">
      <alignment horizontal="center"/>
    </xf>
    <xf numFmtId="0" fontId="11" fillId="19" borderId="33" xfId="0" applyFont="1" applyFill="1" applyBorder="1" applyAlignment="1">
      <alignment horizontal="center"/>
    </xf>
    <xf numFmtId="0" fontId="0" fillId="22" borderId="3" xfId="0" applyFill="1" applyBorder="1" applyAlignment="1">
      <alignment horizontal="center"/>
    </xf>
    <xf numFmtId="0" fontId="0" fillId="22" borderId="62" xfId="0" applyFill="1" applyBorder="1" applyAlignment="1">
      <alignment horizontal="center"/>
    </xf>
    <xf numFmtId="0" fontId="0" fillId="27" borderId="29" xfId="0" applyFill="1" applyBorder="1" applyAlignment="1">
      <alignment horizontal="center" vertical="center"/>
    </xf>
    <xf numFmtId="0" fontId="0" fillId="23" borderId="0" xfId="0" applyFill="1" applyAlignment="1">
      <alignment horizontal="center"/>
    </xf>
    <xf numFmtId="0" fontId="0" fillId="23" borderId="49" xfId="0" applyFill="1" applyBorder="1" applyAlignment="1">
      <alignment horizontal="center"/>
    </xf>
    <xf numFmtId="0" fontId="0" fillId="23" borderId="70" xfId="0" applyFill="1" applyBorder="1" applyAlignment="1">
      <alignment horizontal="center"/>
    </xf>
    <xf numFmtId="0" fontId="0" fillId="23" borderId="65" xfId="0" applyFill="1" applyBorder="1" applyAlignment="1">
      <alignment horizontal="center"/>
    </xf>
    <xf numFmtId="0" fontId="0" fillId="23" borderId="71" xfId="0" applyFill="1" applyBorder="1" applyAlignment="1">
      <alignment horizontal="center"/>
    </xf>
    <xf numFmtId="14" fontId="0" fillId="18" borderId="26" xfId="0" applyNumberFormat="1" applyFill="1" applyBorder="1"/>
    <xf numFmtId="0" fontId="5" fillId="23" borderId="47" xfId="0" applyFont="1" applyFill="1" applyBorder="1" applyAlignment="1">
      <alignment horizontal="center"/>
    </xf>
    <xf numFmtId="0" fontId="5" fillId="23" borderId="15" xfId="0" applyFont="1" applyFill="1" applyBorder="1" applyAlignment="1">
      <alignment horizontal="center"/>
    </xf>
    <xf numFmtId="0" fontId="5" fillId="23" borderId="48" xfId="0" applyFont="1" applyFill="1" applyBorder="1" applyAlignment="1">
      <alignment horizontal="center"/>
    </xf>
    <xf numFmtId="0" fontId="0" fillId="0" borderId="59" xfId="0" applyBorder="1" applyAlignment="1">
      <alignment horizontal="center"/>
    </xf>
    <xf numFmtId="0" fontId="0" fillId="20" borderId="20" xfId="0" applyFill="1" applyBorder="1" applyAlignment="1">
      <alignment horizontal="center"/>
    </xf>
    <xf numFmtId="0" fontId="0" fillId="20" borderId="39" xfId="0" applyFill="1" applyBorder="1" applyAlignment="1">
      <alignment horizontal="center"/>
    </xf>
    <xf numFmtId="0" fontId="0" fillId="20" borderId="40" xfId="0" applyFill="1" applyBorder="1" applyAlignment="1">
      <alignment horizontal="center"/>
    </xf>
    <xf numFmtId="0" fontId="0" fillId="20" borderId="43" xfId="0" applyFill="1" applyBorder="1" applyAlignment="1">
      <alignment horizontal="center"/>
    </xf>
    <xf numFmtId="0" fontId="18" fillId="4" borderId="44" xfId="0" applyFont="1" applyFill="1" applyBorder="1" applyAlignment="1">
      <alignment horizontal="center" vertical="center" wrapText="1"/>
    </xf>
    <xf numFmtId="0" fontId="0" fillId="27" borderId="26" xfId="0" applyFill="1" applyBorder="1" applyAlignment="1">
      <alignment horizontal="center" vertical="center"/>
    </xf>
    <xf numFmtId="164" fontId="0" fillId="0" borderId="19" xfId="0" applyNumberFormat="1" applyBorder="1" applyAlignment="1">
      <alignment horizontal="center"/>
    </xf>
    <xf numFmtId="164" fontId="0" fillId="0" borderId="20" xfId="0" applyNumberFormat="1" applyBorder="1" applyAlignment="1">
      <alignment horizontal="center"/>
    </xf>
    <xf numFmtId="164" fontId="0" fillId="0" borderId="22" xfId="0" applyNumberFormat="1" applyBorder="1" applyAlignment="1">
      <alignment horizontal="center"/>
    </xf>
    <xf numFmtId="164" fontId="0" fillId="0" borderId="23" xfId="0" applyNumberFormat="1" applyBorder="1" applyAlignment="1">
      <alignment horizontal="center"/>
    </xf>
    <xf numFmtId="164" fontId="0" fillId="0" borderId="8" xfId="0" applyNumberFormat="1" applyBorder="1" applyAlignment="1">
      <alignment horizontal="center" vertical="center"/>
    </xf>
    <xf numFmtId="164" fontId="0" fillId="0" borderId="9" xfId="0" applyNumberFormat="1" applyBorder="1" applyAlignment="1">
      <alignment horizontal="center" vertical="center"/>
    </xf>
    <xf numFmtId="164" fontId="0" fillId="0" borderId="4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164" fontId="0" fillId="26" borderId="6" xfId="0" applyNumberFormat="1" applyFill="1" applyBorder="1" applyAlignment="1">
      <alignment horizontal="center"/>
    </xf>
    <xf numFmtId="164" fontId="0" fillId="26" borderId="5" xfId="0" applyNumberFormat="1" applyFill="1" applyBorder="1" applyAlignment="1">
      <alignment horizontal="center"/>
    </xf>
    <xf numFmtId="164" fontId="0" fillId="26" borderId="8" xfId="0" applyNumberFormat="1" applyFill="1" applyBorder="1" applyAlignment="1">
      <alignment horizontal="center"/>
    </xf>
    <xf numFmtId="164" fontId="0" fillId="26" borderId="9" xfId="0" applyNumberFormat="1" applyFill="1" applyBorder="1" applyAlignment="1">
      <alignment horizontal="center"/>
    </xf>
    <xf numFmtId="164" fontId="0" fillId="26" borderId="10" xfId="0" applyNumberFormat="1" applyFill="1" applyBorder="1" applyAlignment="1">
      <alignment horizontal="center"/>
    </xf>
    <xf numFmtId="164" fontId="0" fillId="26" borderId="11" xfId="0" applyNumberFormat="1" applyFill="1" applyBorder="1" applyAlignment="1">
      <alignment horizontal="center"/>
    </xf>
    <xf numFmtId="164" fontId="0" fillId="26" borderId="45" xfId="0" applyNumberFormat="1" applyFill="1" applyBorder="1" applyAlignment="1">
      <alignment horizontal="center"/>
    </xf>
    <xf numFmtId="0" fontId="0" fillId="27" borderId="59" xfId="0" applyFill="1" applyBorder="1" applyAlignment="1">
      <alignment horizontal="center" vertical="center"/>
    </xf>
    <xf numFmtId="0" fontId="0" fillId="0" borderId="23" xfId="0" applyBorder="1" applyAlignment="1">
      <alignment horizontal="center"/>
    </xf>
    <xf numFmtId="0" fontId="0" fillId="0" borderId="58" xfId="0" applyBorder="1" applyAlignment="1">
      <alignment horizontal="center"/>
    </xf>
    <xf numFmtId="0" fontId="10" fillId="0" borderId="29" xfId="0" applyFont="1" applyBorder="1" applyAlignment="1">
      <alignment wrapText="1"/>
    </xf>
    <xf numFmtId="0" fontId="0" fillId="0" borderId="23" xfId="0" applyBorder="1"/>
    <xf numFmtId="0" fontId="0" fillId="0" borderId="42" xfId="0" applyBorder="1"/>
    <xf numFmtId="164" fontId="0" fillId="0" borderId="52" xfId="0" applyNumberFormat="1" applyBorder="1" applyAlignment="1">
      <alignment horizontal="center"/>
    </xf>
    <xf numFmtId="0" fontId="4" fillId="4" borderId="0" xfId="0" applyFont="1" applyFill="1" applyAlignment="1">
      <alignment horizontal="center" vertical="center"/>
    </xf>
    <xf numFmtId="0" fontId="4" fillId="22" borderId="0" xfId="0" applyFont="1" applyFill="1" applyAlignment="1">
      <alignment horizontal="center" vertical="center" wrapText="1"/>
    </xf>
    <xf numFmtId="0" fontId="0" fillId="0" borderId="12" xfId="0" applyBorder="1"/>
    <xf numFmtId="0" fontId="0" fillId="0" borderId="80" xfId="0" applyBorder="1" applyAlignment="1">
      <alignment horizontal="center"/>
    </xf>
    <xf numFmtId="0" fontId="0" fillId="0" borderId="74" xfId="0" applyBorder="1" applyAlignment="1">
      <alignment horizontal="center"/>
    </xf>
    <xf numFmtId="0" fontId="0" fillId="0" borderId="81" xfId="0" applyBorder="1" applyAlignment="1">
      <alignment horizontal="center"/>
    </xf>
    <xf numFmtId="0" fontId="0" fillId="0" borderId="63" xfId="0" applyBorder="1" applyAlignment="1">
      <alignment horizontal="center"/>
    </xf>
    <xf numFmtId="164" fontId="5" fillId="28" borderId="17" xfId="0" applyNumberFormat="1" applyFont="1" applyFill="1" applyBorder="1" applyAlignment="1">
      <alignment horizontal="center"/>
    </xf>
    <xf numFmtId="164" fontId="5" fillId="29" borderId="4" xfId="0" applyNumberFormat="1" applyFont="1" applyFill="1" applyBorder="1" applyAlignment="1">
      <alignment horizontal="center"/>
    </xf>
    <xf numFmtId="0" fontId="5" fillId="28" borderId="4" xfId="0" applyFont="1" applyFill="1" applyBorder="1" applyAlignment="1">
      <alignment horizontal="center"/>
    </xf>
    <xf numFmtId="164" fontId="5" fillId="28" borderId="4" xfId="0" applyNumberFormat="1" applyFont="1" applyFill="1" applyBorder="1" applyAlignment="1">
      <alignment horizontal="center"/>
    </xf>
    <xf numFmtId="164" fontId="5" fillId="0" borderId="4" xfId="0" applyNumberFormat="1" applyFont="1" applyBorder="1" applyAlignment="1">
      <alignment horizontal="center"/>
    </xf>
    <xf numFmtId="0" fontId="9" fillId="0" borderId="6" xfId="0" applyFont="1" applyBorder="1" applyAlignment="1">
      <alignment horizontal="center"/>
    </xf>
    <xf numFmtId="164" fontId="5" fillId="25" borderId="69" xfId="0" applyNumberFormat="1" applyFont="1" applyFill="1" applyBorder="1" applyAlignment="1">
      <alignment horizontal="center"/>
    </xf>
    <xf numFmtId="164" fontId="5" fillId="0" borderId="44" xfId="0" applyNumberFormat="1" applyFont="1" applyBorder="1" applyAlignment="1">
      <alignment horizontal="center"/>
    </xf>
    <xf numFmtId="164" fontId="5" fillId="28" borderId="6" xfId="0" applyNumberFormat="1" applyFont="1" applyFill="1" applyBorder="1" applyAlignment="1">
      <alignment horizontal="center"/>
    </xf>
    <xf numFmtId="164" fontId="0" fillId="22" borderId="5" xfId="0" applyNumberFormat="1" applyFill="1" applyBorder="1" applyAlignment="1">
      <alignment horizontal="center"/>
    </xf>
    <xf numFmtId="164" fontId="0" fillId="22" borderId="4" xfId="0" applyNumberFormat="1" applyFill="1" applyBorder="1" applyAlignment="1">
      <alignment horizontal="center"/>
    </xf>
    <xf numFmtId="164" fontId="0" fillId="22" borderId="6" xfId="0" applyNumberFormat="1" applyFill="1" applyBorder="1" applyAlignment="1">
      <alignment horizontal="center"/>
    </xf>
    <xf numFmtId="164" fontId="0" fillId="22" borderId="7" xfId="0" applyNumberFormat="1" applyFill="1" applyBorder="1" applyAlignment="1">
      <alignment horizontal="center"/>
    </xf>
    <xf numFmtId="164" fontId="0" fillId="22" borderId="11" xfId="0" applyNumberFormat="1" applyFill="1" applyBorder="1" applyAlignment="1">
      <alignment horizontal="center"/>
    </xf>
    <xf numFmtId="164" fontId="0" fillId="22" borderId="9" xfId="0" applyNumberFormat="1" applyFill="1" applyBorder="1" applyAlignment="1">
      <alignment horizontal="center"/>
    </xf>
    <xf numFmtId="164" fontId="0" fillId="22" borderId="45" xfId="0" applyNumberFormat="1" applyFill="1" applyBorder="1" applyAlignment="1">
      <alignment horizontal="center"/>
    </xf>
    <xf numFmtId="164" fontId="0" fillId="22" borderId="8" xfId="0" applyNumberFormat="1" applyFill="1" applyBorder="1" applyAlignment="1">
      <alignment horizontal="center"/>
    </xf>
    <xf numFmtId="164" fontId="0" fillId="22" borderId="10" xfId="0" applyNumberFormat="1" applyFill="1" applyBorder="1" applyAlignment="1">
      <alignment horizontal="center"/>
    </xf>
    <xf numFmtId="0" fontId="5" fillId="26" borderId="73" xfId="0" applyFont="1" applyFill="1" applyBorder="1" applyAlignment="1">
      <alignment horizontal="center"/>
    </xf>
    <xf numFmtId="0" fontId="5" fillId="28" borderId="73" xfId="0" applyFont="1" applyFill="1" applyBorder="1" applyAlignment="1">
      <alignment horizontal="center"/>
    </xf>
    <xf numFmtId="164" fontId="5" fillId="0" borderId="6" xfId="0" applyNumberFormat="1" applyFont="1" applyBorder="1" applyAlignment="1">
      <alignment horizontal="center"/>
    </xf>
    <xf numFmtId="164" fontId="9" fillId="0" borderId="6" xfId="0" applyNumberFormat="1" applyFont="1" applyBorder="1" applyAlignment="1">
      <alignment horizontal="center"/>
    </xf>
    <xf numFmtId="164" fontId="9" fillId="28" borderId="6" xfId="0" applyNumberFormat="1" applyFont="1" applyFill="1" applyBorder="1" applyAlignment="1">
      <alignment horizontal="center"/>
    </xf>
    <xf numFmtId="164" fontId="5" fillId="25" borderId="4" xfId="0" applyNumberFormat="1" applyFont="1" applyFill="1" applyBorder="1" applyAlignment="1">
      <alignment horizontal="center"/>
    </xf>
    <xf numFmtId="164" fontId="9" fillId="0" borderId="18" xfId="0" applyNumberFormat="1" applyFont="1" applyBorder="1" applyAlignment="1">
      <alignment horizontal="center"/>
    </xf>
    <xf numFmtId="0" fontId="21" fillId="6" borderId="5" xfId="0" applyFont="1" applyFill="1" applyBorder="1" applyAlignment="1">
      <alignment horizontal="left"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0" fontId="9" fillId="0" borderId="44" xfId="0" applyFont="1" applyBorder="1" applyAlignment="1">
      <alignment horizontal="center" wrapText="1"/>
    </xf>
    <xf numFmtId="0" fontId="11" fillId="0" borderId="65" xfId="0" applyFont="1" applyBorder="1"/>
    <xf numFmtId="0" fontId="11" fillId="31" borderId="65" xfId="0" applyFont="1" applyFill="1" applyBorder="1" applyAlignment="1">
      <alignment horizontal="center" vertical="center"/>
    </xf>
    <xf numFmtId="0" fontId="11" fillId="31" borderId="50" xfId="0" applyFont="1" applyFill="1" applyBorder="1" applyAlignment="1">
      <alignment horizontal="center" vertical="center"/>
    </xf>
    <xf numFmtId="0" fontId="11" fillId="0" borderId="29" xfId="0" applyFont="1" applyBorder="1"/>
    <xf numFmtId="0" fontId="11" fillId="31" borderId="29" xfId="0" applyFont="1" applyFill="1" applyBorder="1" applyAlignment="1">
      <alignment horizontal="center" vertical="center"/>
    </xf>
    <xf numFmtId="0" fontId="11" fillId="32" borderId="28" xfId="0" applyFont="1" applyFill="1" applyBorder="1" applyAlignment="1">
      <alignment horizontal="center" vertical="center"/>
    </xf>
    <xf numFmtId="0" fontId="11" fillId="0" borderId="20" xfId="0" applyFont="1" applyBorder="1"/>
    <xf numFmtId="0" fontId="11" fillId="31" borderId="20" xfId="0" applyFont="1" applyFill="1" applyBorder="1" applyAlignment="1">
      <alignment horizontal="center" vertical="center"/>
    </xf>
    <xf numFmtId="0" fontId="11" fillId="32" borderId="82" xfId="0" applyFont="1" applyFill="1" applyBorder="1" applyAlignment="1">
      <alignment horizontal="center" vertical="center"/>
    </xf>
    <xf numFmtId="0" fontId="11" fillId="32" borderId="50" xfId="0" applyFont="1" applyFill="1" applyBorder="1" applyAlignment="1">
      <alignment horizontal="center" vertical="center"/>
    </xf>
    <xf numFmtId="0" fontId="11" fillId="0" borderId="63" xfId="0" applyFont="1" applyBorder="1"/>
    <xf numFmtId="0" fontId="11" fillId="31" borderId="63" xfId="0" applyFont="1" applyFill="1" applyBorder="1" applyAlignment="1">
      <alignment horizontal="center" vertical="center"/>
    </xf>
    <xf numFmtId="0" fontId="11" fillId="32" borderId="81" xfId="0" applyFont="1" applyFill="1" applyBorder="1" applyAlignment="1">
      <alignment horizontal="center" vertical="center"/>
    </xf>
    <xf numFmtId="0" fontId="11" fillId="0" borderId="39" xfId="0" applyFont="1" applyBorder="1"/>
    <xf numFmtId="0" fontId="11" fillId="32" borderId="38" xfId="0" applyFont="1" applyFill="1" applyBorder="1" applyAlignment="1">
      <alignment horizontal="center" vertical="center"/>
    </xf>
    <xf numFmtId="0" fontId="11" fillId="0" borderId="55" xfId="0" applyFont="1" applyBorder="1"/>
    <xf numFmtId="0" fontId="11" fillId="31" borderId="55" xfId="0" applyFont="1" applyFill="1" applyBorder="1" applyAlignment="1">
      <alignment horizontal="center" vertical="center"/>
    </xf>
    <xf numFmtId="0" fontId="11" fillId="31" borderId="46" xfId="0" applyFont="1" applyFill="1" applyBorder="1" applyAlignment="1">
      <alignment horizontal="center" vertical="center"/>
    </xf>
    <xf numFmtId="0" fontId="18" fillId="4" borderId="1" xfId="0" applyFont="1" applyFill="1" applyBorder="1" applyAlignment="1">
      <alignment horizontal="center" vertical="center" wrapText="1"/>
    </xf>
    <xf numFmtId="0" fontId="11" fillId="22" borderId="39" xfId="0" applyFont="1" applyFill="1" applyBorder="1" applyAlignment="1">
      <alignment horizontal="center" vertical="center"/>
    </xf>
    <xf numFmtId="0" fontId="11" fillId="23" borderId="65" xfId="0" applyFont="1" applyFill="1" applyBorder="1" applyAlignment="1">
      <alignment horizontal="center" vertical="center"/>
    </xf>
    <xf numFmtId="0" fontId="11" fillId="22" borderId="82"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3" fillId="30" borderId="4" xfId="0" applyFont="1" applyFill="1" applyBorder="1" applyAlignment="1">
      <alignment horizontal="center" vertical="center" wrapText="1"/>
    </xf>
    <xf numFmtId="0" fontId="3" fillId="30" borderId="49" xfId="0" applyFont="1" applyFill="1" applyBorder="1" applyAlignment="1">
      <alignment horizontal="center" vertical="center" wrapText="1"/>
    </xf>
    <xf numFmtId="0" fontId="3" fillId="30" borderId="13" xfId="0" applyFont="1" applyFill="1" applyBorder="1" applyAlignment="1">
      <alignment horizontal="center" vertical="center" wrapText="1"/>
    </xf>
    <xf numFmtId="0" fontId="23" fillId="5" borderId="1" xfId="0" applyFont="1" applyFill="1" applyBorder="1" applyAlignment="1">
      <alignment horizontal="left" wrapText="1"/>
    </xf>
    <xf numFmtId="0" fontId="23" fillId="5" borderId="2" xfId="0" applyFont="1" applyFill="1" applyBorder="1" applyAlignment="1">
      <alignment horizontal="left" wrapText="1"/>
    </xf>
    <xf numFmtId="0" fontId="23" fillId="5" borderId="3" xfId="0" applyFont="1" applyFill="1" applyBorder="1" applyAlignment="1">
      <alignment horizontal="left" wrapText="1"/>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7" xfId="0" applyFont="1" applyFill="1" applyBorder="1" applyAlignment="1">
      <alignment horizontal="center" vertical="center"/>
    </xf>
    <xf numFmtId="0" fontId="21" fillId="6" borderId="1" xfId="0" applyFont="1" applyFill="1" applyBorder="1" applyAlignment="1">
      <alignment horizontal="left" vertical="center" wrapText="1"/>
    </xf>
    <xf numFmtId="0" fontId="21" fillId="6" borderId="2" xfId="0" applyFont="1" applyFill="1" applyBorder="1" applyAlignment="1">
      <alignment horizontal="left" vertical="center" wrapText="1"/>
    </xf>
    <xf numFmtId="0" fontId="21" fillId="6" borderId="4" xfId="0" applyFont="1" applyFill="1" applyBorder="1" applyAlignment="1">
      <alignment horizontal="center" vertical="center" wrapText="1"/>
    </xf>
    <xf numFmtId="0" fontId="21" fillId="6" borderId="5"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7" borderId="4" xfId="0" applyFont="1" applyFill="1" applyBorder="1" applyAlignment="1">
      <alignment horizontal="left" vertical="top" wrapText="1"/>
    </xf>
    <xf numFmtId="0" fontId="21" fillId="7" borderId="5" xfId="0" applyFont="1" applyFill="1" applyBorder="1" applyAlignment="1">
      <alignment horizontal="left" vertical="top"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17" borderId="1" xfId="0" applyFont="1" applyFill="1" applyBorder="1" applyAlignment="1">
      <alignment horizontal="left" vertical="top" wrapText="1"/>
    </xf>
    <xf numFmtId="0" fontId="21" fillId="17" borderId="2" xfId="0" applyFont="1" applyFill="1" applyBorder="1" applyAlignment="1">
      <alignment horizontal="left" vertical="top" wrapText="1"/>
    </xf>
    <xf numFmtId="0" fontId="21" fillId="17" borderId="1" xfId="0" applyFont="1" applyFill="1" applyBorder="1" applyAlignment="1">
      <alignment horizontal="center" vertical="center" wrapText="1"/>
    </xf>
    <xf numFmtId="0" fontId="21" fillId="17" borderId="2" xfId="0" applyFont="1" applyFill="1" applyBorder="1" applyAlignment="1">
      <alignment horizontal="center" vertical="center" wrapText="1"/>
    </xf>
    <xf numFmtId="0" fontId="21" fillId="17" borderId="3" xfId="0" applyFont="1" applyFill="1" applyBorder="1" applyAlignment="1">
      <alignment horizontal="center" vertical="center" wrapText="1"/>
    </xf>
    <xf numFmtId="0" fontId="21" fillId="9" borderId="1" xfId="0" applyFont="1" applyFill="1" applyBorder="1" applyAlignment="1">
      <alignment horizontal="left" vertical="top" wrapText="1"/>
    </xf>
    <xf numFmtId="0" fontId="21" fillId="9" borderId="2" xfId="0" applyFont="1" applyFill="1" applyBorder="1" applyAlignment="1">
      <alignment horizontal="left" vertical="top" wrapText="1"/>
    </xf>
    <xf numFmtId="0" fontId="21" fillId="9" borderId="1"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6" fillId="3" borderId="1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45"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50"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5" fillId="16" borderId="7" xfId="0" applyFont="1" applyFill="1" applyBorder="1" applyAlignment="1">
      <alignment horizontal="center" vertical="center"/>
    </xf>
    <xf numFmtId="0" fontId="5" fillId="16" borderId="0" xfId="0" applyFont="1" applyFill="1" applyAlignment="1">
      <alignment horizontal="center" vertical="center"/>
    </xf>
    <xf numFmtId="0" fontId="4" fillId="16" borderId="5" xfId="0" applyFont="1" applyFill="1" applyBorder="1" applyAlignment="1">
      <alignment horizontal="center"/>
    </xf>
    <xf numFmtId="0" fontId="4" fillId="16" borderId="7" xfId="0" applyFont="1" applyFill="1" applyBorder="1" applyAlignment="1">
      <alignment horizontal="center"/>
    </xf>
    <xf numFmtId="0" fontId="4" fillId="7" borderId="4" xfId="0" applyFont="1" applyFill="1" applyBorder="1" applyAlignment="1">
      <alignment horizontal="center"/>
    </xf>
    <xf numFmtId="0" fontId="4" fillId="7" borderId="5" xfId="0" applyFont="1" applyFill="1" applyBorder="1" applyAlignment="1">
      <alignment horizontal="center"/>
    </xf>
    <xf numFmtId="0" fontId="4" fillId="7" borderId="7" xfId="0" applyFont="1" applyFill="1" applyBorder="1" applyAlignment="1">
      <alignment horizontal="center"/>
    </xf>
    <xf numFmtId="0" fontId="4" fillId="17" borderId="4" xfId="0" applyFont="1" applyFill="1" applyBorder="1" applyAlignment="1">
      <alignment horizontal="center"/>
    </xf>
    <xf numFmtId="0" fontId="4" fillId="17" borderId="5" xfId="0" applyFont="1" applyFill="1" applyBorder="1" applyAlignment="1">
      <alignment horizontal="center"/>
    </xf>
    <xf numFmtId="0" fontId="4" fillId="9" borderId="45" xfId="0" applyFont="1" applyFill="1" applyBorder="1" applyAlignment="1">
      <alignment horizontal="center"/>
    </xf>
    <xf numFmtId="0" fontId="4" fillId="9" borderId="5" xfId="0" applyFont="1" applyFill="1" applyBorder="1" applyAlignment="1">
      <alignment horizontal="center"/>
    </xf>
    <xf numFmtId="0" fontId="4" fillId="9" borderId="7" xfId="0" applyFont="1" applyFill="1" applyBorder="1" applyAlignment="1">
      <alignment horizontal="center"/>
    </xf>
    <xf numFmtId="0" fontId="6" fillId="9" borderId="11"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10" xfId="0" applyFont="1" applyFill="1"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19" fillId="28" borderId="1" xfId="0" applyFont="1" applyFill="1" applyBorder="1" applyAlignment="1">
      <alignment horizontal="center"/>
    </xf>
    <xf numFmtId="0" fontId="19" fillId="28" borderId="2" xfId="0" applyFont="1" applyFill="1" applyBorder="1" applyAlignment="1">
      <alignment horizontal="center"/>
    </xf>
    <xf numFmtId="0" fontId="5" fillId="3" borderId="6" xfId="0" applyFont="1" applyFill="1" applyBorder="1" applyAlignment="1">
      <alignment horizontal="center"/>
    </xf>
    <xf numFmtId="0" fontId="5" fillId="3" borderId="13" xfId="0" applyFont="1" applyFill="1" applyBorder="1" applyAlignment="1">
      <alignment horizontal="center"/>
    </xf>
    <xf numFmtId="0" fontId="6" fillId="4" borderId="5" xfId="0" applyFont="1" applyFill="1" applyBorder="1" applyAlignment="1">
      <alignment horizontal="center" vertical="center"/>
    </xf>
    <xf numFmtId="0" fontId="6" fillId="4" borderId="35"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34"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19" fillId="29" borderId="1" xfId="0" applyFont="1" applyFill="1" applyBorder="1" applyAlignment="1">
      <alignment horizontal="center"/>
    </xf>
    <xf numFmtId="0" fontId="19" fillId="29" borderId="2" xfId="0" applyFont="1" applyFill="1" applyBorder="1" applyAlignment="1">
      <alignment horizontal="center"/>
    </xf>
    <xf numFmtId="0" fontId="19" fillId="25" borderId="1" xfId="0" applyFont="1" applyFill="1" applyBorder="1" applyAlignment="1">
      <alignment horizontal="center"/>
    </xf>
    <xf numFmtId="0" fontId="19" fillId="25" borderId="2" xfId="0" applyFont="1" applyFill="1" applyBorder="1" applyAlignment="1">
      <alignment horizontal="center"/>
    </xf>
    <xf numFmtId="0" fontId="19" fillId="25" borderId="3" xfId="0" applyFont="1" applyFill="1" applyBorder="1" applyAlignment="1">
      <alignment horizontal="center"/>
    </xf>
    <xf numFmtId="0" fontId="4" fillId="22" borderId="5" xfId="0" applyFont="1" applyFill="1" applyBorder="1" applyAlignment="1">
      <alignment horizontal="right" vertical="center" wrapText="1"/>
    </xf>
    <xf numFmtId="0" fontId="4" fillId="22" borderId="7" xfId="0"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3" borderId="5" xfId="0" applyFont="1" applyFill="1" applyBorder="1" applyAlignment="1">
      <alignment horizontal="center" wrapText="1"/>
    </xf>
    <xf numFmtId="0" fontId="5" fillId="3" borderId="0" xfId="0" applyFont="1" applyFill="1" applyAlignment="1">
      <alignment horizont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7" xfId="0" applyFont="1" applyBorder="1" applyAlignment="1">
      <alignment horizontal="center"/>
    </xf>
    <xf numFmtId="0" fontId="0" fillId="5" borderId="1" xfId="0" applyFill="1" applyBorder="1" applyAlignment="1">
      <alignment horizontal="left" wrapText="1"/>
    </xf>
    <xf numFmtId="0" fontId="0" fillId="5" borderId="2" xfId="0" applyFill="1" applyBorder="1" applyAlignment="1">
      <alignment horizontal="left" wrapText="1"/>
    </xf>
    <xf numFmtId="0" fontId="0" fillId="5" borderId="3" xfId="0" applyFill="1" applyBorder="1" applyAlignment="1">
      <alignment horizontal="left"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4" fillId="6" borderId="5" xfId="0" applyFont="1" applyFill="1" applyBorder="1" applyAlignment="1">
      <alignment horizontal="center"/>
    </xf>
    <xf numFmtId="0" fontId="4" fillId="6" borderId="7" xfId="0" applyFont="1" applyFill="1" applyBorder="1" applyAlignment="1">
      <alignment horizontal="center"/>
    </xf>
    <xf numFmtId="0" fontId="4" fillId="17" borderId="7" xfId="0" applyFont="1" applyFill="1" applyBorder="1" applyAlignment="1">
      <alignment horizontal="center"/>
    </xf>
    <xf numFmtId="0" fontId="3" fillId="3" borderId="6"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5" fillId="3" borderId="7" xfId="0" applyFont="1" applyFill="1" applyBorder="1" applyAlignment="1">
      <alignment horizontal="center"/>
    </xf>
    <xf numFmtId="0" fontId="5" fillId="3" borderId="50" xfId="0" applyFont="1" applyFill="1" applyBorder="1" applyAlignment="1">
      <alignment horizontal="center"/>
    </xf>
    <xf numFmtId="0" fontId="5" fillId="3" borderId="5" xfId="0" applyFont="1" applyFill="1" applyBorder="1" applyAlignment="1">
      <alignment horizontal="center"/>
    </xf>
    <xf numFmtId="0" fontId="5" fillId="3" borderId="0" xfId="0" applyFont="1" applyFill="1" applyAlignment="1">
      <alignment horizontal="center"/>
    </xf>
    <xf numFmtId="0" fontId="8" fillId="3" borderId="4" xfId="0" applyFont="1" applyFill="1" applyBorder="1" applyAlignment="1">
      <alignment horizontal="center"/>
    </xf>
    <xf numFmtId="0" fontId="8" fillId="3" borderId="12" xfId="0" applyFont="1" applyFill="1" applyBorder="1" applyAlignment="1">
      <alignment horizontal="center"/>
    </xf>
    <xf numFmtId="0" fontId="9" fillId="3" borderId="6" xfId="0" applyFont="1" applyFill="1" applyBorder="1" applyAlignment="1">
      <alignment horizontal="center"/>
    </xf>
    <xf numFmtId="0" fontId="0" fillId="3" borderId="49" xfId="0" applyFill="1" applyBorder="1" applyAlignment="1">
      <alignment horizontal="center"/>
    </xf>
    <xf numFmtId="0" fontId="4" fillId="7" borderId="1" xfId="0" applyFont="1" applyFill="1" applyBorder="1" applyAlignment="1">
      <alignment horizontal="center"/>
    </xf>
    <xf numFmtId="0" fontId="4" fillId="7" borderId="2" xfId="0" applyFont="1" applyFill="1" applyBorder="1" applyAlignment="1">
      <alignment horizontal="center"/>
    </xf>
    <xf numFmtId="0" fontId="4" fillId="7" borderId="3" xfId="0" applyFont="1" applyFill="1" applyBorder="1" applyAlignment="1">
      <alignment horizontal="center"/>
    </xf>
    <xf numFmtId="0" fontId="4" fillId="17" borderId="1" xfId="0" applyFont="1" applyFill="1" applyBorder="1" applyAlignment="1">
      <alignment horizontal="center"/>
    </xf>
    <xf numFmtId="0" fontId="4" fillId="17" borderId="2" xfId="0" applyFont="1" applyFill="1" applyBorder="1" applyAlignment="1">
      <alignment horizontal="center"/>
    </xf>
    <xf numFmtId="0" fontId="4" fillId="17" borderId="3" xfId="0" applyFont="1" applyFill="1"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4" borderId="46" xfId="0" applyFont="1" applyFill="1" applyBorder="1" applyAlignment="1">
      <alignment horizontal="center" vertical="center" wrapText="1"/>
    </xf>
    <xf numFmtId="0" fontId="5" fillId="4" borderId="6" xfId="0" applyFont="1" applyFill="1" applyBorder="1" applyAlignment="1">
      <alignment horizontal="center" wrapText="1"/>
    </xf>
    <xf numFmtId="0" fontId="5" fillId="4" borderId="49" xfId="0" applyFont="1" applyFill="1" applyBorder="1" applyAlignment="1">
      <alignment horizontal="center" wrapText="1"/>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3" xfId="0" applyFont="1" applyFill="1" applyBorder="1" applyAlignment="1">
      <alignment horizontal="center"/>
    </xf>
    <xf numFmtId="0" fontId="4" fillId="16" borderId="1" xfId="0" applyFont="1" applyFill="1" applyBorder="1" applyAlignment="1">
      <alignment horizontal="center"/>
    </xf>
    <xf numFmtId="0" fontId="4" fillId="16" borderId="2" xfId="0" applyFont="1" applyFill="1" applyBorder="1" applyAlignment="1">
      <alignment horizontal="center"/>
    </xf>
    <xf numFmtId="0" fontId="4" fillId="16" borderId="3" xfId="0" applyFont="1" applyFill="1" applyBorder="1" applyAlignment="1">
      <alignment horizontal="center"/>
    </xf>
    <xf numFmtId="0" fontId="5" fillId="4" borderId="7" xfId="0" applyFont="1" applyFill="1" applyBorder="1" applyAlignment="1">
      <alignment horizontal="center" wrapText="1"/>
    </xf>
    <xf numFmtId="0" fontId="5" fillId="4" borderId="50" xfId="0" applyFont="1" applyFill="1" applyBorder="1" applyAlignment="1">
      <alignment horizontal="center" wrapText="1"/>
    </xf>
    <xf numFmtId="0" fontId="4" fillId="4" borderId="5" xfId="0" applyFont="1" applyFill="1" applyBorder="1" applyAlignment="1">
      <alignment horizontal="center"/>
    </xf>
    <xf numFmtId="0" fontId="5" fillId="16" borderId="50" xfId="0" applyFont="1" applyFill="1" applyBorder="1" applyAlignment="1">
      <alignment horizontal="center" vertical="center"/>
    </xf>
    <xf numFmtId="0" fontId="5" fillId="3" borderId="46" xfId="0" applyFont="1" applyFill="1" applyBorder="1" applyAlignment="1">
      <alignment horizontal="center"/>
    </xf>
    <xf numFmtId="0" fontId="3" fillId="3" borderId="13" xfId="0" applyFont="1" applyFill="1" applyBorder="1" applyAlignment="1">
      <alignment horizontal="center" vertical="center" wrapText="1"/>
    </xf>
    <xf numFmtId="0" fontId="5" fillId="3" borderId="35" xfId="0" applyFont="1" applyFill="1" applyBorder="1" applyAlignment="1">
      <alignment horizontal="center"/>
    </xf>
    <xf numFmtId="0" fontId="8" fillId="3" borderId="34" xfId="0" applyFont="1" applyFill="1" applyBorder="1" applyAlignment="1">
      <alignment horizontal="center"/>
    </xf>
    <xf numFmtId="0" fontId="0" fillId="3" borderId="13" xfId="0" applyFill="1" applyBorder="1" applyAlignment="1">
      <alignment horizontal="center"/>
    </xf>
    <xf numFmtId="0" fontId="5" fillId="4" borderId="13" xfId="0" applyFont="1" applyFill="1" applyBorder="1" applyAlignment="1">
      <alignment horizontal="center" wrapText="1"/>
    </xf>
    <xf numFmtId="0" fontId="4"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5" fillId="3" borderId="4" xfId="0" applyFont="1" applyFill="1" applyBorder="1" applyAlignment="1">
      <alignment horizontal="center" wrapText="1"/>
    </xf>
    <xf numFmtId="0" fontId="5" fillId="3" borderId="34" xfId="0" applyFont="1" applyFill="1" applyBorder="1" applyAlignment="1">
      <alignment horizontal="center" wrapText="1"/>
    </xf>
    <xf numFmtId="0" fontId="5" fillId="3" borderId="6" xfId="0" applyFont="1" applyFill="1" applyBorder="1" applyAlignment="1">
      <alignment horizontal="center" wrapText="1"/>
    </xf>
    <xf numFmtId="0" fontId="5" fillId="3" borderId="13" xfId="0" applyFont="1" applyFill="1" applyBorder="1" applyAlignment="1">
      <alignment horizontal="center" wrapText="1"/>
    </xf>
    <xf numFmtId="0" fontId="9" fillId="3" borderId="7" xfId="0" applyFont="1" applyFill="1" applyBorder="1" applyAlignment="1">
      <alignment horizontal="center"/>
    </xf>
    <xf numFmtId="0" fontId="0" fillId="3" borderId="46" xfId="0" applyFill="1" applyBorder="1" applyAlignment="1">
      <alignment horizontal="center"/>
    </xf>
    <xf numFmtId="0" fontId="3" fillId="3"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0" xfId="0" applyFont="1" applyFill="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0" fillId="4" borderId="5" xfId="0" applyFill="1" applyBorder="1" applyAlignment="1">
      <alignment horizontal="center"/>
    </xf>
    <xf numFmtId="0" fontId="0" fillId="4" borderId="0" xfId="0" applyFill="1" applyAlignment="1">
      <alignment horizontal="center"/>
    </xf>
    <xf numFmtId="0" fontId="0" fillId="4" borderId="7" xfId="0" applyFill="1" applyBorder="1" applyAlignment="1">
      <alignment horizontal="center"/>
    </xf>
    <xf numFmtId="0" fontId="0" fillId="4" borderId="50" xfId="0" applyFill="1" applyBorder="1" applyAlignment="1">
      <alignment horizontal="center"/>
    </xf>
    <xf numFmtId="0" fontId="15" fillId="3" borderId="6"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5" fillId="3" borderId="4" xfId="0" applyFont="1" applyFill="1" applyBorder="1" applyAlignment="1">
      <alignment horizontal="center"/>
    </xf>
    <xf numFmtId="0" fontId="5" fillId="3" borderId="12" xfId="0" applyFont="1" applyFill="1" applyBorder="1" applyAlignment="1">
      <alignment horizontal="center"/>
    </xf>
    <xf numFmtId="0" fontId="5" fillId="3" borderId="49" xfId="0" applyFont="1" applyFill="1" applyBorder="1" applyAlignment="1">
      <alignment horizontal="center"/>
    </xf>
    <xf numFmtId="0" fontId="4" fillId="4" borderId="7"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46" xfId="0" applyFont="1" applyFill="1" applyBorder="1" applyAlignment="1">
      <alignment horizontal="center" vertical="center"/>
    </xf>
    <xf numFmtId="0" fontId="11" fillId="5" borderId="1" xfId="0" applyFont="1" applyFill="1" applyBorder="1" applyAlignment="1">
      <alignment horizontal="left" wrapText="1"/>
    </xf>
    <xf numFmtId="0" fontId="5" fillId="3" borderId="34" xfId="0" applyFont="1" applyFill="1" applyBorder="1" applyAlignment="1">
      <alignment horizontal="center"/>
    </xf>
    <xf numFmtId="0" fontId="5" fillId="4" borderId="0" xfId="0" applyFont="1" applyFill="1" applyAlignment="1">
      <alignment horizontal="center" wrapText="1"/>
    </xf>
    <xf numFmtId="0" fontId="4" fillId="4" borderId="4" xfId="0" applyFont="1" applyFill="1" applyBorder="1" applyAlignment="1">
      <alignment horizontal="center"/>
    </xf>
    <xf numFmtId="0" fontId="4" fillId="4" borderId="7" xfId="0" applyFont="1" applyFill="1" applyBorder="1" applyAlignment="1">
      <alignment horizontal="center"/>
    </xf>
    <xf numFmtId="0" fontId="16" fillId="5" borderId="35" xfId="0" applyFont="1" applyFill="1" applyBorder="1" applyAlignment="1">
      <alignment horizontal="left" wrapText="1"/>
    </xf>
    <xf numFmtId="0" fontId="0" fillId="5" borderId="35" xfId="0" applyFill="1" applyBorder="1" applyAlignment="1">
      <alignment horizontal="left" wrapText="1"/>
    </xf>
    <xf numFmtId="0" fontId="0" fillId="5" borderId="46" xfId="0" applyFill="1" applyBorder="1" applyAlignment="1">
      <alignment horizontal="left" wrapText="1"/>
    </xf>
    <xf numFmtId="0" fontId="5" fillId="4" borderId="12" xfId="0" applyFont="1" applyFill="1" applyBorder="1" applyAlignment="1">
      <alignment horizontal="center" wrapText="1"/>
    </xf>
    <xf numFmtId="0" fontId="0" fillId="4" borderId="6" xfId="0" applyFill="1" applyBorder="1" applyAlignment="1">
      <alignment horizontal="center"/>
    </xf>
    <xf numFmtId="0" fontId="0" fillId="4" borderId="13" xfId="0" applyFill="1" applyBorder="1" applyAlignment="1">
      <alignment horizontal="center"/>
    </xf>
    <xf numFmtId="0" fontId="3" fillId="3" borderId="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7" xfId="0" applyFont="1" applyFill="1" applyBorder="1" applyAlignment="1">
      <alignment horizontal="center" vertical="center" wrapText="1"/>
    </xf>
    <xf numFmtId="0" fontId="0" fillId="4" borderId="46" xfId="0" applyFill="1" applyBorder="1" applyAlignment="1">
      <alignment horizontal="center"/>
    </xf>
  </cellXfs>
  <cellStyles count="2">
    <cellStyle name="Bad" xfId="1" builtinId="27"/>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5" tint="0.39997558519241921"/>
        </patternFill>
      </fill>
    </dxf>
    <dxf>
      <fill>
        <patternFill patternType="solid">
          <bgColor rgb="FFFF0000"/>
        </patternFill>
      </fill>
    </dxf>
    <dxf>
      <font>
        <color rgb="FF9C0006"/>
      </font>
      <fill>
        <patternFill>
          <bgColor rgb="FFFFC7CE"/>
        </patternFill>
      </fill>
    </dxf>
  </dxfs>
  <tableStyles count="0" defaultTableStyle="TableStyleMedium2" defaultPivotStyle="PivotStyleMedium9"/>
  <colors>
    <mruColors>
      <color rgb="FFFFC7CE"/>
      <color rgb="FFFCE4D6"/>
      <color rgb="FFBB8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10.xml.rels><?xml version="1.0" encoding="UTF-8" standalone="yes"?>
<Relationships xmlns="http://schemas.openxmlformats.org/package/2006/relationships"><Relationship Id="rId3" Type="http://schemas.openxmlformats.org/officeDocument/2006/relationships/image" Target="../media/image38.tmp"/><Relationship Id="rId2" Type="http://schemas.openxmlformats.org/officeDocument/2006/relationships/image" Target="../media/image37.png"/><Relationship Id="rId1" Type="http://schemas.openxmlformats.org/officeDocument/2006/relationships/image" Target="../media/image3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1.tmp"/><Relationship Id="rId2" Type="http://schemas.openxmlformats.org/officeDocument/2006/relationships/image" Target="../media/image40.png"/><Relationship Id="rId1" Type="http://schemas.openxmlformats.org/officeDocument/2006/relationships/image" Target="../media/image3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4.tmp"/><Relationship Id="rId2" Type="http://schemas.openxmlformats.org/officeDocument/2006/relationships/image" Target="../media/image43.png"/><Relationship Id="rId1" Type="http://schemas.openxmlformats.org/officeDocument/2006/relationships/image" Target="../media/image4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7.tmp"/><Relationship Id="rId2" Type="http://schemas.openxmlformats.org/officeDocument/2006/relationships/image" Target="../media/image46.png"/><Relationship Id="rId1" Type="http://schemas.openxmlformats.org/officeDocument/2006/relationships/image" Target="../media/image4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0.tmp"/><Relationship Id="rId2" Type="http://schemas.openxmlformats.org/officeDocument/2006/relationships/image" Target="../media/image49.png"/><Relationship Id="rId1" Type="http://schemas.openxmlformats.org/officeDocument/2006/relationships/image" Target="../media/image4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3.tmp"/><Relationship Id="rId2" Type="http://schemas.openxmlformats.org/officeDocument/2006/relationships/image" Target="../media/image52.png"/><Relationship Id="rId1" Type="http://schemas.openxmlformats.org/officeDocument/2006/relationships/image" Target="../media/image5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6.tmp"/><Relationship Id="rId2" Type="http://schemas.openxmlformats.org/officeDocument/2006/relationships/image" Target="../media/image55.png"/><Relationship Id="rId1" Type="http://schemas.openxmlformats.org/officeDocument/2006/relationships/image" Target="../media/image5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tmp"/><Relationship Id="rId2" Type="http://schemas.openxmlformats.org/officeDocument/2006/relationships/image" Target="../media/image4.png"/><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tmp"/><Relationship Id="rId7" Type="http://schemas.openxmlformats.org/officeDocument/2006/relationships/image" Target="../media/image12.png"/><Relationship Id="rId12" Type="http://schemas.openxmlformats.org/officeDocument/2006/relationships/image" Target="../media/image17.png"/><Relationship Id="rId2" Type="http://schemas.openxmlformats.org/officeDocument/2006/relationships/image" Target="../media/image7.tmp"/><Relationship Id="rId1" Type="http://schemas.openxmlformats.org/officeDocument/2006/relationships/image" Target="../media/image6.tmp"/><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tmp"/><Relationship Id="rId9"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tmp"/><Relationship Id="rId2" Type="http://schemas.openxmlformats.org/officeDocument/2006/relationships/image" Target="../media/image19.png"/><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3.tmp"/><Relationship Id="rId2" Type="http://schemas.openxmlformats.org/officeDocument/2006/relationships/image" Target="../media/image22.png"/><Relationship Id="rId1" Type="http://schemas.openxmlformats.org/officeDocument/2006/relationships/image" Target="../media/image2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tmp"/></Relationships>
</file>

<file path=xl/drawings/_rels/drawing7.xml.rels><?xml version="1.0" encoding="UTF-8" standalone="yes"?>
<Relationships xmlns="http://schemas.openxmlformats.org/package/2006/relationships"><Relationship Id="rId3" Type="http://schemas.openxmlformats.org/officeDocument/2006/relationships/image" Target="../media/image29.tmp"/><Relationship Id="rId2" Type="http://schemas.openxmlformats.org/officeDocument/2006/relationships/image" Target="../media/image28.png"/><Relationship Id="rId1" Type="http://schemas.openxmlformats.org/officeDocument/2006/relationships/image" Target="../media/image27.png"/></Relationships>
</file>

<file path=xl/drawings/_rels/drawing8.xml.rels><?xml version="1.0" encoding="UTF-8" standalone="yes"?>
<Relationships xmlns="http://schemas.openxmlformats.org/package/2006/relationships"><Relationship Id="rId3" Type="http://schemas.openxmlformats.org/officeDocument/2006/relationships/image" Target="../media/image32.tmp"/><Relationship Id="rId2" Type="http://schemas.openxmlformats.org/officeDocument/2006/relationships/image" Target="../media/image31.png"/><Relationship Id="rId1" Type="http://schemas.openxmlformats.org/officeDocument/2006/relationships/image" Target="../media/image30.png"/></Relationships>
</file>

<file path=xl/drawings/_rels/drawing9.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tmp"/></Relationships>
</file>

<file path=xl/drawings/drawing1.xml><?xml version="1.0" encoding="utf-8"?>
<xdr:wsDr xmlns:xdr="http://schemas.openxmlformats.org/drawingml/2006/spreadsheetDrawing" xmlns:a="http://schemas.openxmlformats.org/drawingml/2006/main">
  <xdr:twoCellAnchor editAs="oneCell">
    <xdr:from>
      <xdr:col>8</xdr:col>
      <xdr:colOff>438150</xdr:colOff>
      <xdr:row>8</xdr:row>
      <xdr:rowOff>142875</xdr:rowOff>
    </xdr:from>
    <xdr:to>
      <xdr:col>15</xdr:col>
      <xdr:colOff>581025</xdr:colOff>
      <xdr:row>20</xdr:row>
      <xdr:rowOff>47625</xdr:rowOff>
    </xdr:to>
    <xdr:pic>
      <xdr:nvPicPr>
        <xdr:cNvPr id="2" name="Picture 1">
          <a:extLst>
            <a:ext uri="{FF2B5EF4-FFF2-40B4-BE49-F238E27FC236}">
              <a16:creationId xmlns:a16="http://schemas.microsoft.com/office/drawing/2014/main" id="{55C254FD-A70F-DFB9-9793-914173BE1148}"/>
            </a:ext>
          </a:extLst>
        </xdr:cNvPr>
        <xdr:cNvPicPr>
          <a:picLocks noChangeAspect="1"/>
        </xdr:cNvPicPr>
      </xdr:nvPicPr>
      <xdr:blipFill>
        <a:blip xmlns:r="http://schemas.openxmlformats.org/officeDocument/2006/relationships" r:embed="rId1"/>
        <a:stretch>
          <a:fillRect/>
        </a:stretch>
      </xdr:blipFill>
      <xdr:spPr>
        <a:xfrm>
          <a:off x="8372475" y="8848725"/>
          <a:ext cx="4410075" cy="2581275"/>
        </a:xfrm>
        <a:prstGeom prst="rect">
          <a:avLst/>
        </a:prstGeom>
      </xdr:spPr>
    </xdr:pic>
    <xdr:clientData/>
  </xdr:twoCellAnchor>
  <xdr:twoCellAnchor editAs="oneCell">
    <xdr:from>
      <xdr:col>8</xdr:col>
      <xdr:colOff>85725</xdr:colOff>
      <xdr:row>23</xdr:row>
      <xdr:rowOff>114300</xdr:rowOff>
    </xdr:from>
    <xdr:to>
      <xdr:col>15</xdr:col>
      <xdr:colOff>104775</xdr:colOff>
      <xdr:row>34</xdr:row>
      <xdr:rowOff>133350</xdr:rowOff>
    </xdr:to>
    <xdr:pic>
      <xdr:nvPicPr>
        <xdr:cNvPr id="3" name="Picture 2">
          <a:extLst>
            <a:ext uri="{FF2B5EF4-FFF2-40B4-BE49-F238E27FC236}">
              <a16:creationId xmlns:a16="http://schemas.microsoft.com/office/drawing/2014/main" id="{7D0B2F96-CB52-7354-BFCE-B250549423B7}"/>
            </a:ext>
            <a:ext uri="{147F2762-F138-4A5C-976F-8EAC2B608ADB}">
              <a16:predDERef xmlns:a16="http://schemas.microsoft.com/office/drawing/2014/main" pred="{55C254FD-A70F-DFB9-9793-914173BE1148}"/>
            </a:ext>
          </a:extLst>
        </xdr:cNvPr>
        <xdr:cNvPicPr>
          <a:picLocks noChangeAspect="1"/>
        </xdr:cNvPicPr>
      </xdr:nvPicPr>
      <xdr:blipFill>
        <a:blip xmlns:r="http://schemas.openxmlformats.org/officeDocument/2006/relationships" r:embed="rId2"/>
        <a:stretch>
          <a:fillRect/>
        </a:stretch>
      </xdr:blipFill>
      <xdr:spPr>
        <a:xfrm>
          <a:off x="8020050" y="13801725"/>
          <a:ext cx="4286250" cy="2505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5</xdr:col>
      <xdr:colOff>371475</xdr:colOff>
      <xdr:row>59</xdr:row>
      <xdr:rowOff>0</xdr:rowOff>
    </xdr:to>
    <xdr:pic>
      <xdr:nvPicPr>
        <xdr:cNvPr id="2" name="Picture 1">
          <a:extLst>
            <a:ext uri="{FF2B5EF4-FFF2-40B4-BE49-F238E27FC236}">
              <a16:creationId xmlns:a16="http://schemas.microsoft.com/office/drawing/2014/main" id="{8AA63A29-F4D7-E7DE-8731-CE151DB0BCC2}"/>
            </a:ext>
          </a:extLst>
        </xdr:cNvPr>
        <xdr:cNvPicPr>
          <a:picLocks noChangeAspect="1"/>
        </xdr:cNvPicPr>
      </xdr:nvPicPr>
      <xdr:blipFill>
        <a:blip xmlns:r="http://schemas.openxmlformats.org/officeDocument/2006/relationships" r:embed="rId1"/>
        <a:stretch>
          <a:fillRect/>
        </a:stretch>
      </xdr:blipFill>
      <xdr:spPr>
        <a:xfrm>
          <a:off x="1962150" y="11734800"/>
          <a:ext cx="4562475" cy="2667000"/>
        </a:xfrm>
        <a:prstGeom prst="rect">
          <a:avLst/>
        </a:prstGeom>
      </xdr:spPr>
    </xdr:pic>
    <xdr:clientData/>
  </xdr:twoCellAnchor>
  <xdr:twoCellAnchor editAs="oneCell">
    <xdr:from>
      <xdr:col>6</xdr:col>
      <xdr:colOff>0</xdr:colOff>
      <xdr:row>45</xdr:row>
      <xdr:rowOff>0</xdr:rowOff>
    </xdr:from>
    <xdr:to>
      <xdr:col>12</xdr:col>
      <xdr:colOff>600075</xdr:colOff>
      <xdr:row>59</xdr:row>
      <xdr:rowOff>0</xdr:rowOff>
    </xdr:to>
    <xdr:pic>
      <xdr:nvPicPr>
        <xdr:cNvPr id="3" name="Picture 2">
          <a:extLst>
            <a:ext uri="{FF2B5EF4-FFF2-40B4-BE49-F238E27FC236}">
              <a16:creationId xmlns:a16="http://schemas.microsoft.com/office/drawing/2014/main" id="{4D76F3F8-E86F-4A2B-DDD9-603DE86918F2}"/>
            </a:ext>
            <a:ext uri="{147F2762-F138-4A5C-976F-8EAC2B608ADB}">
              <a16:predDERef xmlns:a16="http://schemas.microsoft.com/office/drawing/2014/main" pred="{8AA63A29-F4D7-E7DE-8731-CE151DB0BCC2}"/>
            </a:ext>
          </a:extLst>
        </xdr:cNvPr>
        <xdr:cNvPicPr>
          <a:picLocks noChangeAspect="1"/>
        </xdr:cNvPicPr>
      </xdr:nvPicPr>
      <xdr:blipFill>
        <a:blip xmlns:r="http://schemas.openxmlformats.org/officeDocument/2006/relationships" r:embed="rId2"/>
        <a:stretch>
          <a:fillRect/>
        </a:stretch>
      </xdr:blipFill>
      <xdr:spPr>
        <a:xfrm>
          <a:off x="6886575" y="11734800"/>
          <a:ext cx="4562475" cy="2667000"/>
        </a:xfrm>
        <a:prstGeom prst="rect">
          <a:avLst/>
        </a:prstGeom>
      </xdr:spPr>
    </xdr:pic>
    <xdr:clientData/>
  </xdr:twoCellAnchor>
  <xdr:twoCellAnchor editAs="oneCell">
    <xdr:from>
      <xdr:col>3</xdr:col>
      <xdr:colOff>238125</xdr:colOff>
      <xdr:row>60</xdr:row>
      <xdr:rowOff>0</xdr:rowOff>
    </xdr:from>
    <xdr:to>
      <xdr:col>9</xdr:col>
      <xdr:colOff>403194</xdr:colOff>
      <xdr:row>76</xdr:row>
      <xdr:rowOff>164870</xdr:rowOff>
    </xdr:to>
    <xdr:pic>
      <xdr:nvPicPr>
        <xdr:cNvPr id="4" name="Picture 3">
          <a:extLst>
            <a:ext uri="{FF2B5EF4-FFF2-40B4-BE49-F238E27FC236}">
              <a16:creationId xmlns:a16="http://schemas.microsoft.com/office/drawing/2014/main" id="{B3ADD828-6B86-0E19-B21B-DDE1392DA9C2}"/>
            </a:ext>
            <a:ext uri="{147F2762-F138-4A5C-976F-8EAC2B608ADB}">
              <a16:predDERef xmlns:a16="http://schemas.microsoft.com/office/drawing/2014/main" pred="{4D76F3F8-E86F-4A2B-DDD9-603DE86918F2}"/>
            </a:ext>
          </a:extLst>
        </xdr:cNvPr>
        <xdr:cNvPicPr>
          <a:picLocks noChangeAspect="1"/>
        </xdr:cNvPicPr>
      </xdr:nvPicPr>
      <xdr:blipFill>
        <a:blip xmlns:r="http://schemas.openxmlformats.org/officeDocument/2006/relationships" r:embed="rId3"/>
        <a:stretch>
          <a:fillRect/>
        </a:stretch>
      </xdr:blipFill>
      <xdr:spPr>
        <a:xfrm>
          <a:off x="4029075" y="14592300"/>
          <a:ext cx="5499069" cy="32128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4</xdr:col>
      <xdr:colOff>819150</xdr:colOff>
      <xdr:row>57</xdr:row>
      <xdr:rowOff>0</xdr:rowOff>
    </xdr:to>
    <xdr:pic>
      <xdr:nvPicPr>
        <xdr:cNvPr id="2" name="Picture 1">
          <a:extLst>
            <a:ext uri="{FF2B5EF4-FFF2-40B4-BE49-F238E27FC236}">
              <a16:creationId xmlns:a16="http://schemas.microsoft.com/office/drawing/2014/main" id="{76F03950-B0B7-5EFF-E4F4-286AD159232B}"/>
            </a:ext>
          </a:extLst>
        </xdr:cNvPr>
        <xdr:cNvPicPr>
          <a:picLocks noChangeAspect="1"/>
        </xdr:cNvPicPr>
      </xdr:nvPicPr>
      <xdr:blipFill>
        <a:blip xmlns:r="http://schemas.openxmlformats.org/officeDocument/2006/relationships" r:embed="rId1"/>
        <a:stretch>
          <a:fillRect/>
        </a:stretch>
      </xdr:blipFill>
      <xdr:spPr>
        <a:xfrm>
          <a:off x="1771650" y="11534775"/>
          <a:ext cx="4562475" cy="2667000"/>
        </a:xfrm>
        <a:prstGeom prst="rect">
          <a:avLst/>
        </a:prstGeom>
      </xdr:spPr>
    </xdr:pic>
    <xdr:clientData/>
  </xdr:twoCellAnchor>
  <xdr:twoCellAnchor editAs="oneCell">
    <xdr:from>
      <xdr:col>5</xdr:col>
      <xdr:colOff>0</xdr:colOff>
      <xdr:row>43</xdr:row>
      <xdr:rowOff>0</xdr:rowOff>
    </xdr:from>
    <xdr:to>
      <xdr:col>11</xdr:col>
      <xdr:colOff>266700</xdr:colOff>
      <xdr:row>57</xdr:row>
      <xdr:rowOff>0</xdr:rowOff>
    </xdr:to>
    <xdr:pic>
      <xdr:nvPicPr>
        <xdr:cNvPr id="3" name="Picture 2">
          <a:extLst>
            <a:ext uri="{FF2B5EF4-FFF2-40B4-BE49-F238E27FC236}">
              <a16:creationId xmlns:a16="http://schemas.microsoft.com/office/drawing/2014/main" id="{ECCABEC2-0A20-17E9-53F7-F7F9D38AD700}"/>
            </a:ext>
            <a:ext uri="{147F2762-F138-4A5C-976F-8EAC2B608ADB}">
              <a16:predDERef xmlns:a16="http://schemas.microsoft.com/office/drawing/2014/main" pred="{76F03950-B0B7-5EFF-E4F4-286AD159232B}"/>
            </a:ext>
          </a:extLst>
        </xdr:cNvPr>
        <xdr:cNvPicPr>
          <a:picLocks noChangeAspect="1"/>
        </xdr:cNvPicPr>
      </xdr:nvPicPr>
      <xdr:blipFill>
        <a:blip xmlns:r="http://schemas.openxmlformats.org/officeDocument/2006/relationships" r:embed="rId2"/>
        <a:stretch>
          <a:fillRect/>
        </a:stretch>
      </xdr:blipFill>
      <xdr:spPr>
        <a:xfrm>
          <a:off x="6886575" y="11534775"/>
          <a:ext cx="4562475" cy="2667000"/>
        </a:xfrm>
        <a:prstGeom prst="rect">
          <a:avLst/>
        </a:prstGeom>
      </xdr:spPr>
    </xdr:pic>
    <xdr:clientData/>
  </xdr:twoCellAnchor>
  <xdr:twoCellAnchor editAs="oneCell">
    <xdr:from>
      <xdr:col>3</xdr:col>
      <xdr:colOff>0</xdr:colOff>
      <xdr:row>58</xdr:row>
      <xdr:rowOff>0</xdr:rowOff>
    </xdr:from>
    <xdr:to>
      <xdr:col>8</xdr:col>
      <xdr:colOff>193644</xdr:colOff>
      <xdr:row>74</xdr:row>
      <xdr:rowOff>164870</xdr:rowOff>
    </xdr:to>
    <xdr:pic>
      <xdr:nvPicPr>
        <xdr:cNvPr id="4" name="Picture 3">
          <a:extLst>
            <a:ext uri="{FF2B5EF4-FFF2-40B4-BE49-F238E27FC236}">
              <a16:creationId xmlns:a16="http://schemas.microsoft.com/office/drawing/2014/main" id="{1DD3BE93-D605-7FA5-2EBE-40FB2DF86F3A}"/>
            </a:ext>
            <a:ext uri="{147F2762-F138-4A5C-976F-8EAC2B608ADB}">
              <a16:predDERef xmlns:a16="http://schemas.microsoft.com/office/drawing/2014/main" pred="{ECCABEC2-0A20-17E9-53F7-F7F9D38AD700}"/>
            </a:ext>
          </a:extLst>
        </xdr:cNvPr>
        <xdr:cNvPicPr>
          <a:picLocks noChangeAspect="1"/>
        </xdr:cNvPicPr>
      </xdr:nvPicPr>
      <xdr:blipFill>
        <a:blip xmlns:r="http://schemas.openxmlformats.org/officeDocument/2006/relationships" r:embed="rId3"/>
        <a:stretch>
          <a:fillRect/>
        </a:stretch>
      </xdr:blipFill>
      <xdr:spPr>
        <a:xfrm>
          <a:off x="4048125" y="14392275"/>
          <a:ext cx="5499069" cy="32128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42</xdr:row>
      <xdr:rowOff>0</xdr:rowOff>
    </xdr:from>
    <xdr:to>
      <xdr:col>4</xdr:col>
      <xdr:colOff>990600</xdr:colOff>
      <xdr:row>56</xdr:row>
      <xdr:rowOff>0</xdr:rowOff>
    </xdr:to>
    <xdr:pic>
      <xdr:nvPicPr>
        <xdr:cNvPr id="2" name="Picture 1">
          <a:extLst>
            <a:ext uri="{FF2B5EF4-FFF2-40B4-BE49-F238E27FC236}">
              <a16:creationId xmlns:a16="http://schemas.microsoft.com/office/drawing/2014/main" id="{E9A588F3-ACC4-DEBD-A9BC-E1639BC41487}"/>
            </a:ext>
          </a:extLst>
        </xdr:cNvPr>
        <xdr:cNvPicPr>
          <a:picLocks noChangeAspect="1"/>
        </xdr:cNvPicPr>
      </xdr:nvPicPr>
      <xdr:blipFill>
        <a:blip xmlns:r="http://schemas.openxmlformats.org/officeDocument/2006/relationships" r:embed="rId1"/>
        <a:stretch>
          <a:fillRect/>
        </a:stretch>
      </xdr:blipFill>
      <xdr:spPr>
        <a:xfrm>
          <a:off x="1876425" y="10963275"/>
          <a:ext cx="4562475" cy="2667000"/>
        </a:xfrm>
        <a:prstGeom prst="rect">
          <a:avLst/>
        </a:prstGeom>
      </xdr:spPr>
    </xdr:pic>
    <xdr:clientData/>
  </xdr:twoCellAnchor>
  <xdr:twoCellAnchor editAs="oneCell">
    <xdr:from>
      <xdr:col>5</xdr:col>
      <xdr:colOff>0</xdr:colOff>
      <xdr:row>42</xdr:row>
      <xdr:rowOff>0</xdr:rowOff>
    </xdr:from>
    <xdr:to>
      <xdr:col>11</xdr:col>
      <xdr:colOff>323850</xdr:colOff>
      <xdr:row>56</xdr:row>
      <xdr:rowOff>0</xdr:rowOff>
    </xdr:to>
    <xdr:pic>
      <xdr:nvPicPr>
        <xdr:cNvPr id="5" name="Picture 4">
          <a:extLst>
            <a:ext uri="{FF2B5EF4-FFF2-40B4-BE49-F238E27FC236}">
              <a16:creationId xmlns:a16="http://schemas.microsoft.com/office/drawing/2014/main" id="{54607FF2-D9F6-A2C5-BB38-A201056EEFCC}"/>
            </a:ext>
            <a:ext uri="{147F2762-F138-4A5C-976F-8EAC2B608ADB}">
              <a16:predDERef xmlns:a16="http://schemas.microsoft.com/office/drawing/2014/main" pred="{E9A588F3-ACC4-DEBD-A9BC-E1639BC41487}"/>
            </a:ext>
          </a:extLst>
        </xdr:cNvPr>
        <xdr:cNvPicPr>
          <a:picLocks noChangeAspect="1"/>
        </xdr:cNvPicPr>
      </xdr:nvPicPr>
      <xdr:blipFill>
        <a:blip xmlns:r="http://schemas.openxmlformats.org/officeDocument/2006/relationships" r:embed="rId2"/>
        <a:stretch>
          <a:fillRect/>
        </a:stretch>
      </xdr:blipFill>
      <xdr:spPr>
        <a:xfrm>
          <a:off x="6657975" y="10963275"/>
          <a:ext cx="4562475" cy="2667000"/>
        </a:xfrm>
        <a:prstGeom prst="rect">
          <a:avLst/>
        </a:prstGeom>
      </xdr:spPr>
    </xdr:pic>
    <xdr:clientData/>
  </xdr:twoCellAnchor>
  <xdr:twoCellAnchor editAs="oneCell">
    <xdr:from>
      <xdr:col>3</xdr:col>
      <xdr:colOff>190500</xdr:colOff>
      <xdr:row>56</xdr:row>
      <xdr:rowOff>180975</xdr:rowOff>
    </xdr:from>
    <xdr:to>
      <xdr:col>8</xdr:col>
      <xdr:colOff>593694</xdr:colOff>
      <xdr:row>73</xdr:row>
      <xdr:rowOff>155345</xdr:rowOff>
    </xdr:to>
    <xdr:pic>
      <xdr:nvPicPr>
        <xdr:cNvPr id="3" name="Picture 2">
          <a:extLst>
            <a:ext uri="{FF2B5EF4-FFF2-40B4-BE49-F238E27FC236}">
              <a16:creationId xmlns:a16="http://schemas.microsoft.com/office/drawing/2014/main" id="{1CACA395-BB1E-88D8-4C86-D590825D2DEF}"/>
            </a:ext>
            <a:ext uri="{147F2762-F138-4A5C-976F-8EAC2B608ADB}">
              <a16:predDERef xmlns:a16="http://schemas.microsoft.com/office/drawing/2014/main" pred="{54607FF2-D9F6-A2C5-BB38-A201056EEFCC}"/>
            </a:ext>
          </a:extLst>
        </xdr:cNvPr>
        <xdr:cNvPicPr>
          <a:picLocks noChangeAspect="1"/>
        </xdr:cNvPicPr>
      </xdr:nvPicPr>
      <xdr:blipFill>
        <a:blip xmlns:r="http://schemas.openxmlformats.org/officeDocument/2006/relationships" r:embed="rId3"/>
        <a:stretch>
          <a:fillRect/>
        </a:stretch>
      </xdr:blipFill>
      <xdr:spPr>
        <a:xfrm>
          <a:off x="4162425" y="13811250"/>
          <a:ext cx="5499069" cy="32128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56</xdr:row>
      <xdr:rowOff>0</xdr:rowOff>
    </xdr:from>
    <xdr:to>
      <xdr:col>5</xdr:col>
      <xdr:colOff>76200</xdr:colOff>
      <xdr:row>70</xdr:row>
      <xdr:rowOff>0</xdr:rowOff>
    </xdr:to>
    <xdr:pic>
      <xdr:nvPicPr>
        <xdr:cNvPr id="2" name="Picture 1">
          <a:extLst>
            <a:ext uri="{FF2B5EF4-FFF2-40B4-BE49-F238E27FC236}">
              <a16:creationId xmlns:a16="http://schemas.microsoft.com/office/drawing/2014/main" id="{8864D1A8-2989-1F2B-0730-7895A66A7D3A}"/>
            </a:ext>
          </a:extLst>
        </xdr:cNvPr>
        <xdr:cNvPicPr>
          <a:picLocks noChangeAspect="1"/>
        </xdr:cNvPicPr>
      </xdr:nvPicPr>
      <xdr:blipFill>
        <a:blip xmlns:r="http://schemas.openxmlformats.org/officeDocument/2006/relationships" r:embed="rId1"/>
        <a:stretch>
          <a:fillRect/>
        </a:stretch>
      </xdr:blipFill>
      <xdr:spPr>
        <a:xfrm>
          <a:off x="2190750" y="13668375"/>
          <a:ext cx="4562475" cy="2667000"/>
        </a:xfrm>
        <a:prstGeom prst="rect">
          <a:avLst/>
        </a:prstGeom>
      </xdr:spPr>
    </xdr:pic>
    <xdr:clientData/>
  </xdr:twoCellAnchor>
  <xdr:twoCellAnchor editAs="oneCell">
    <xdr:from>
      <xdr:col>6</xdr:col>
      <xdr:colOff>0</xdr:colOff>
      <xdr:row>56</xdr:row>
      <xdr:rowOff>0</xdr:rowOff>
    </xdr:from>
    <xdr:to>
      <xdr:col>13</xdr:col>
      <xdr:colOff>28575</xdr:colOff>
      <xdr:row>70</xdr:row>
      <xdr:rowOff>0</xdr:rowOff>
    </xdr:to>
    <xdr:pic>
      <xdr:nvPicPr>
        <xdr:cNvPr id="4" name="Picture 3">
          <a:extLst>
            <a:ext uri="{FF2B5EF4-FFF2-40B4-BE49-F238E27FC236}">
              <a16:creationId xmlns:a16="http://schemas.microsoft.com/office/drawing/2014/main" id="{3858BE76-CCC4-AEE1-4800-E49E04EAAFC0}"/>
            </a:ext>
            <a:ext uri="{147F2762-F138-4A5C-976F-8EAC2B608ADB}">
              <a16:predDERef xmlns:a16="http://schemas.microsoft.com/office/drawing/2014/main" pred="{8864D1A8-2989-1F2B-0730-7895A66A7D3A}"/>
            </a:ext>
          </a:extLst>
        </xdr:cNvPr>
        <xdr:cNvPicPr>
          <a:picLocks noChangeAspect="1"/>
        </xdr:cNvPicPr>
      </xdr:nvPicPr>
      <xdr:blipFill>
        <a:blip xmlns:r="http://schemas.openxmlformats.org/officeDocument/2006/relationships" r:embed="rId2"/>
        <a:stretch>
          <a:fillRect/>
        </a:stretch>
      </xdr:blipFill>
      <xdr:spPr>
        <a:xfrm>
          <a:off x="7410450" y="13668375"/>
          <a:ext cx="4562475" cy="2667000"/>
        </a:xfrm>
        <a:prstGeom prst="rect">
          <a:avLst/>
        </a:prstGeom>
      </xdr:spPr>
    </xdr:pic>
    <xdr:clientData/>
  </xdr:twoCellAnchor>
  <xdr:twoCellAnchor editAs="oneCell">
    <xdr:from>
      <xdr:col>3</xdr:col>
      <xdr:colOff>47625</xdr:colOff>
      <xdr:row>71</xdr:row>
      <xdr:rowOff>47625</xdr:rowOff>
    </xdr:from>
    <xdr:to>
      <xdr:col>9</xdr:col>
      <xdr:colOff>31719</xdr:colOff>
      <xdr:row>88</xdr:row>
      <xdr:rowOff>21995</xdr:rowOff>
    </xdr:to>
    <xdr:pic>
      <xdr:nvPicPr>
        <xdr:cNvPr id="3" name="Picture 2">
          <a:extLst>
            <a:ext uri="{FF2B5EF4-FFF2-40B4-BE49-F238E27FC236}">
              <a16:creationId xmlns:a16="http://schemas.microsoft.com/office/drawing/2014/main" id="{65B8B427-74FC-2F77-20E3-F485E724D71C}"/>
            </a:ext>
            <a:ext uri="{147F2762-F138-4A5C-976F-8EAC2B608ADB}">
              <a16:predDERef xmlns:a16="http://schemas.microsoft.com/office/drawing/2014/main" pred="{3858BE76-CCC4-AEE1-4800-E49E04EAAFC0}"/>
            </a:ext>
          </a:extLst>
        </xdr:cNvPr>
        <xdr:cNvPicPr>
          <a:picLocks noChangeAspect="1"/>
        </xdr:cNvPicPr>
      </xdr:nvPicPr>
      <xdr:blipFill>
        <a:blip xmlns:r="http://schemas.openxmlformats.org/officeDocument/2006/relationships" r:embed="rId3"/>
        <a:stretch>
          <a:fillRect/>
        </a:stretch>
      </xdr:blipFill>
      <xdr:spPr>
        <a:xfrm>
          <a:off x="4191000" y="16573500"/>
          <a:ext cx="5499069" cy="32128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5</xdr:col>
      <xdr:colOff>85725</xdr:colOff>
      <xdr:row>58</xdr:row>
      <xdr:rowOff>0</xdr:rowOff>
    </xdr:to>
    <xdr:pic>
      <xdr:nvPicPr>
        <xdr:cNvPr id="2" name="Picture 1">
          <a:extLst>
            <a:ext uri="{FF2B5EF4-FFF2-40B4-BE49-F238E27FC236}">
              <a16:creationId xmlns:a16="http://schemas.microsoft.com/office/drawing/2014/main" id="{76411C18-4014-7997-CFA1-99792EA0630B}"/>
            </a:ext>
          </a:extLst>
        </xdr:cNvPr>
        <xdr:cNvPicPr>
          <a:picLocks noChangeAspect="1"/>
        </xdr:cNvPicPr>
      </xdr:nvPicPr>
      <xdr:blipFill>
        <a:blip xmlns:r="http://schemas.openxmlformats.org/officeDocument/2006/relationships" r:embed="rId1"/>
        <a:stretch>
          <a:fillRect/>
        </a:stretch>
      </xdr:blipFill>
      <xdr:spPr>
        <a:xfrm>
          <a:off x="1990725" y="11153775"/>
          <a:ext cx="4562475" cy="2667000"/>
        </a:xfrm>
        <a:prstGeom prst="rect">
          <a:avLst/>
        </a:prstGeom>
      </xdr:spPr>
    </xdr:pic>
    <xdr:clientData/>
  </xdr:twoCellAnchor>
  <xdr:twoCellAnchor editAs="oneCell">
    <xdr:from>
      <xdr:col>6</xdr:col>
      <xdr:colOff>0</xdr:colOff>
      <xdr:row>44</xdr:row>
      <xdr:rowOff>0</xdr:rowOff>
    </xdr:from>
    <xdr:to>
      <xdr:col>12</xdr:col>
      <xdr:colOff>581025</xdr:colOff>
      <xdr:row>58</xdr:row>
      <xdr:rowOff>0</xdr:rowOff>
    </xdr:to>
    <xdr:pic>
      <xdr:nvPicPr>
        <xdr:cNvPr id="3" name="Picture 2">
          <a:extLst>
            <a:ext uri="{FF2B5EF4-FFF2-40B4-BE49-F238E27FC236}">
              <a16:creationId xmlns:a16="http://schemas.microsoft.com/office/drawing/2014/main" id="{A7E13020-2142-2801-17A5-147A220E8420}"/>
            </a:ext>
            <a:ext uri="{147F2762-F138-4A5C-976F-8EAC2B608ADB}">
              <a16:predDERef xmlns:a16="http://schemas.microsoft.com/office/drawing/2014/main" pred="{76411C18-4014-7997-CFA1-99792EA0630B}"/>
            </a:ext>
          </a:extLst>
        </xdr:cNvPr>
        <xdr:cNvPicPr>
          <a:picLocks noChangeAspect="1"/>
        </xdr:cNvPicPr>
      </xdr:nvPicPr>
      <xdr:blipFill>
        <a:blip xmlns:r="http://schemas.openxmlformats.org/officeDocument/2006/relationships" r:embed="rId2"/>
        <a:stretch>
          <a:fillRect/>
        </a:stretch>
      </xdr:blipFill>
      <xdr:spPr>
        <a:xfrm>
          <a:off x="7200900" y="11153775"/>
          <a:ext cx="4562475" cy="2667000"/>
        </a:xfrm>
        <a:prstGeom prst="rect">
          <a:avLst/>
        </a:prstGeom>
      </xdr:spPr>
    </xdr:pic>
    <xdr:clientData/>
  </xdr:twoCellAnchor>
  <xdr:twoCellAnchor editAs="oneCell">
    <xdr:from>
      <xdr:col>2</xdr:col>
      <xdr:colOff>2152650</xdr:colOff>
      <xdr:row>58</xdr:row>
      <xdr:rowOff>180975</xdr:rowOff>
    </xdr:from>
    <xdr:to>
      <xdr:col>9</xdr:col>
      <xdr:colOff>174594</xdr:colOff>
      <xdr:row>75</xdr:row>
      <xdr:rowOff>155345</xdr:rowOff>
    </xdr:to>
    <xdr:pic>
      <xdr:nvPicPr>
        <xdr:cNvPr id="4" name="Picture 3">
          <a:extLst>
            <a:ext uri="{FF2B5EF4-FFF2-40B4-BE49-F238E27FC236}">
              <a16:creationId xmlns:a16="http://schemas.microsoft.com/office/drawing/2014/main" id="{31501F85-AA62-DE2B-2F3B-3405BCC191A5}"/>
            </a:ext>
            <a:ext uri="{147F2762-F138-4A5C-976F-8EAC2B608ADB}">
              <a16:predDERef xmlns:a16="http://schemas.microsoft.com/office/drawing/2014/main" pred="{A7E13020-2142-2801-17A5-147A220E8420}"/>
            </a:ext>
          </a:extLst>
        </xdr:cNvPr>
        <xdr:cNvPicPr>
          <a:picLocks noChangeAspect="1"/>
        </xdr:cNvPicPr>
      </xdr:nvPicPr>
      <xdr:blipFill>
        <a:blip xmlns:r="http://schemas.openxmlformats.org/officeDocument/2006/relationships" r:embed="rId3"/>
        <a:stretch>
          <a:fillRect/>
        </a:stretch>
      </xdr:blipFill>
      <xdr:spPr>
        <a:xfrm>
          <a:off x="4143375" y="14001750"/>
          <a:ext cx="5499069" cy="321287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50</xdr:row>
      <xdr:rowOff>0</xdr:rowOff>
    </xdr:from>
    <xdr:to>
      <xdr:col>4</xdr:col>
      <xdr:colOff>1133475</xdr:colOff>
      <xdr:row>64</xdr:row>
      <xdr:rowOff>0</xdr:rowOff>
    </xdr:to>
    <xdr:pic>
      <xdr:nvPicPr>
        <xdr:cNvPr id="2" name="Picture 1">
          <a:extLst>
            <a:ext uri="{FF2B5EF4-FFF2-40B4-BE49-F238E27FC236}">
              <a16:creationId xmlns:a16="http://schemas.microsoft.com/office/drawing/2014/main" id="{8EF6FF57-5977-72A9-A74A-EE7AAEF8DE25}"/>
            </a:ext>
          </a:extLst>
        </xdr:cNvPr>
        <xdr:cNvPicPr>
          <a:picLocks noChangeAspect="1"/>
        </xdr:cNvPicPr>
      </xdr:nvPicPr>
      <xdr:blipFill>
        <a:blip xmlns:r="http://schemas.openxmlformats.org/officeDocument/2006/relationships" r:embed="rId1"/>
        <a:stretch>
          <a:fillRect/>
        </a:stretch>
      </xdr:blipFill>
      <xdr:spPr>
        <a:xfrm>
          <a:off x="2428875" y="12630150"/>
          <a:ext cx="4562475" cy="2667000"/>
        </a:xfrm>
        <a:prstGeom prst="rect">
          <a:avLst/>
        </a:prstGeom>
      </xdr:spPr>
    </xdr:pic>
    <xdr:clientData/>
  </xdr:twoCellAnchor>
  <xdr:twoCellAnchor editAs="oneCell">
    <xdr:from>
      <xdr:col>5</xdr:col>
      <xdr:colOff>0</xdr:colOff>
      <xdr:row>50</xdr:row>
      <xdr:rowOff>0</xdr:rowOff>
    </xdr:from>
    <xdr:to>
      <xdr:col>11</xdr:col>
      <xdr:colOff>428625</xdr:colOff>
      <xdr:row>64</xdr:row>
      <xdr:rowOff>0</xdr:rowOff>
    </xdr:to>
    <xdr:pic>
      <xdr:nvPicPr>
        <xdr:cNvPr id="3" name="Picture 2">
          <a:extLst>
            <a:ext uri="{FF2B5EF4-FFF2-40B4-BE49-F238E27FC236}">
              <a16:creationId xmlns:a16="http://schemas.microsoft.com/office/drawing/2014/main" id="{6768CBBF-44DA-6CA8-7091-87AA211078B9}"/>
            </a:ext>
            <a:ext uri="{147F2762-F138-4A5C-976F-8EAC2B608ADB}">
              <a16:predDERef xmlns:a16="http://schemas.microsoft.com/office/drawing/2014/main" pred="{8EF6FF57-5977-72A9-A74A-EE7AAEF8DE25}"/>
            </a:ext>
          </a:extLst>
        </xdr:cNvPr>
        <xdr:cNvPicPr>
          <a:picLocks noChangeAspect="1"/>
        </xdr:cNvPicPr>
      </xdr:nvPicPr>
      <xdr:blipFill>
        <a:blip xmlns:r="http://schemas.openxmlformats.org/officeDocument/2006/relationships" r:embed="rId2"/>
        <a:stretch>
          <a:fillRect/>
        </a:stretch>
      </xdr:blipFill>
      <xdr:spPr>
        <a:xfrm>
          <a:off x="7077075" y="12630150"/>
          <a:ext cx="4562475" cy="2667000"/>
        </a:xfrm>
        <a:prstGeom prst="rect">
          <a:avLst/>
        </a:prstGeom>
      </xdr:spPr>
    </xdr:pic>
    <xdr:clientData/>
  </xdr:twoCellAnchor>
  <xdr:twoCellAnchor editAs="oneCell">
    <xdr:from>
      <xdr:col>3</xdr:col>
      <xdr:colOff>152400</xdr:colOff>
      <xdr:row>64</xdr:row>
      <xdr:rowOff>161925</xdr:rowOff>
    </xdr:from>
    <xdr:to>
      <xdr:col>9</xdr:col>
      <xdr:colOff>50769</xdr:colOff>
      <xdr:row>81</xdr:row>
      <xdr:rowOff>136295</xdr:rowOff>
    </xdr:to>
    <xdr:pic>
      <xdr:nvPicPr>
        <xdr:cNvPr id="4" name="Picture 3">
          <a:extLst>
            <a:ext uri="{FF2B5EF4-FFF2-40B4-BE49-F238E27FC236}">
              <a16:creationId xmlns:a16="http://schemas.microsoft.com/office/drawing/2014/main" id="{6E7953A9-4BC9-4333-2A8D-5B43D1040CEC}"/>
            </a:ext>
            <a:ext uri="{147F2762-F138-4A5C-976F-8EAC2B608ADB}">
              <a16:predDERef xmlns:a16="http://schemas.microsoft.com/office/drawing/2014/main" pred="{6768CBBF-44DA-6CA8-7091-87AA211078B9}"/>
            </a:ext>
          </a:extLst>
        </xdr:cNvPr>
        <xdr:cNvPicPr>
          <a:picLocks noChangeAspect="1"/>
        </xdr:cNvPicPr>
      </xdr:nvPicPr>
      <xdr:blipFill>
        <a:blip xmlns:r="http://schemas.openxmlformats.org/officeDocument/2006/relationships" r:embed="rId3"/>
        <a:stretch>
          <a:fillRect/>
        </a:stretch>
      </xdr:blipFill>
      <xdr:spPr>
        <a:xfrm>
          <a:off x="4543425" y="15459075"/>
          <a:ext cx="5499069" cy="32128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4</xdr:col>
      <xdr:colOff>1409700</xdr:colOff>
      <xdr:row>65</xdr:row>
      <xdr:rowOff>0</xdr:rowOff>
    </xdr:to>
    <xdr:pic>
      <xdr:nvPicPr>
        <xdr:cNvPr id="2" name="Picture 1">
          <a:extLst>
            <a:ext uri="{FF2B5EF4-FFF2-40B4-BE49-F238E27FC236}">
              <a16:creationId xmlns:a16="http://schemas.microsoft.com/office/drawing/2014/main" id="{17740CC3-C520-2A14-6438-D19CB53814DD}"/>
            </a:ext>
          </a:extLst>
        </xdr:cNvPr>
        <xdr:cNvPicPr>
          <a:picLocks noChangeAspect="1"/>
        </xdr:cNvPicPr>
      </xdr:nvPicPr>
      <xdr:blipFill>
        <a:blip xmlns:r="http://schemas.openxmlformats.org/officeDocument/2006/relationships" r:embed="rId1"/>
        <a:stretch>
          <a:fillRect/>
        </a:stretch>
      </xdr:blipFill>
      <xdr:spPr>
        <a:xfrm>
          <a:off x="2400300" y="12792075"/>
          <a:ext cx="4562475" cy="2667000"/>
        </a:xfrm>
        <a:prstGeom prst="rect">
          <a:avLst/>
        </a:prstGeom>
      </xdr:spPr>
    </xdr:pic>
    <xdr:clientData/>
  </xdr:twoCellAnchor>
  <xdr:twoCellAnchor editAs="oneCell">
    <xdr:from>
      <xdr:col>5</xdr:col>
      <xdr:colOff>0</xdr:colOff>
      <xdr:row>51</xdr:row>
      <xdr:rowOff>0</xdr:rowOff>
    </xdr:from>
    <xdr:to>
      <xdr:col>11</xdr:col>
      <xdr:colOff>304800</xdr:colOff>
      <xdr:row>65</xdr:row>
      <xdr:rowOff>0</xdr:rowOff>
    </xdr:to>
    <xdr:pic>
      <xdr:nvPicPr>
        <xdr:cNvPr id="3" name="Picture 2">
          <a:extLst>
            <a:ext uri="{FF2B5EF4-FFF2-40B4-BE49-F238E27FC236}">
              <a16:creationId xmlns:a16="http://schemas.microsoft.com/office/drawing/2014/main" id="{04DEBB4E-3771-A2FF-8376-7601B7BFA5A7}"/>
            </a:ext>
            <a:ext uri="{147F2762-F138-4A5C-976F-8EAC2B608ADB}">
              <a16:predDERef xmlns:a16="http://schemas.microsoft.com/office/drawing/2014/main" pred="{17740CC3-C520-2A14-6438-D19CB53814DD}"/>
            </a:ext>
          </a:extLst>
        </xdr:cNvPr>
        <xdr:cNvPicPr>
          <a:picLocks noChangeAspect="1"/>
        </xdr:cNvPicPr>
      </xdr:nvPicPr>
      <xdr:blipFill>
        <a:blip xmlns:r="http://schemas.openxmlformats.org/officeDocument/2006/relationships" r:embed="rId2"/>
        <a:stretch>
          <a:fillRect/>
        </a:stretch>
      </xdr:blipFill>
      <xdr:spPr>
        <a:xfrm>
          <a:off x="7038975" y="12792075"/>
          <a:ext cx="4562475" cy="2667000"/>
        </a:xfrm>
        <a:prstGeom prst="rect">
          <a:avLst/>
        </a:prstGeom>
      </xdr:spPr>
    </xdr:pic>
    <xdr:clientData/>
  </xdr:twoCellAnchor>
  <xdr:twoCellAnchor editAs="oneCell">
    <xdr:from>
      <xdr:col>3</xdr:col>
      <xdr:colOff>180975</xdr:colOff>
      <xdr:row>66</xdr:row>
      <xdr:rowOff>28575</xdr:rowOff>
    </xdr:from>
    <xdr:to>
      <xdr:col>8</xdr:col>
      <xdr:colOff>298419</xdr:colOff>
      <xdr:row>83</xdr:row>
      <xdr:rowOff>2945</xdr:rowOff>
    </xdr:to>
    <xdr:pic>
      <xdr:nvPicPr>
        <xdr:cNvPr id="4" name="Picture 3">
          <a:extLst>
            <a:ext uri="{FF2B5EF4-FFF2-40B4-BE49-F238E27FC236}">
              <a16:creationId xmlns:a16="http://schemas.microsoft.com/office/drawing/2014/main" id="{AACE9B55-9BCA-03FD-F55E-0F7E18911E73}"/>
            </a:ext>
            <a:ext uri="{147F2762-F138-4A5C-976F-8EAC2B608ADB}">
              <a16:predDERef xmlns:a16="http://schemas.microsoft.com/office/drawing/2014/main" pred="{04DEBB4E-3771-A2FF-8376-7601B7BFA5A7}"/>
            </a:ext>
          </a:extLst>
        </xdr:cNvPr>
        <xdr:cNvPicPr>
          <a:picLocks noChangeAspect="1"/>
        </xdr:cNvPicPr>
      </xdr:nvPicPr>
      <xdr:blipFill>
        <a:blip xmlns:r="http://schemas.openxmlformats.org/officeDocument/2006/relationships" r:embed="rId3"/>
        <a:stretch>
          <a:fillRect/>
        </a:stretch>
      </xdr:blipFill>
      <xdr:spPr>
        <a:xfrm>
          <a:off x="4267200" y="15678150"/>
          <a:ext cx="5499069" cy="32128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xdr:colOff>
      <xdr:row>111</xdr:row>
      <xdr:rowOff>0</xdr:rowOff>
    </xdr:from>
    <xdr:to>
      <xdr:col>4</xdr:col>
      <xdr:colOff>247650</xdr:colOff>
      <xdr:row>123</xdr:row>
      <xdr:rowOff>142875</xdr:rowOff>
    </xdr:to>
    <xdr:pic>
      <xdr:nvPicPr>
        <xdr:cNvPr id="3" name="Picture 1">
          <a:extLst>
            <a:ext uri="{FF2B5EF4-FFF2-40B4-BE49-F238E27FC236}">
              <a16:creationId xmlns:a16="http://schemas.microsoft.com/office/drawing/2014/main" id="{B535BD34-1919-0066-A271-424E90359CA0}"/>
            </a:ext>
          </a:extLst>
        </xdr:cNvPr>
        <xdr:cNvPicPr>
          <a:picLocks noChangeAspect="1"/>
        </xdr:cNvPicPr>
      </xdr:nvPicPr>
      <xdr:blipFill>
        <a:blip xmlns:r="http://schemas.openxmlformats.org/officeDocument/2006/relationships" r:embed="rId1"/>
        <a:stretch>
          <a:fillRect/>
        </a:stretch>
      </xdr:blipFill>
      <xdr:spPr>
        <a:xfrm>
          <a:off x="1685925" y="24336375"/>
          <a:ext cx="4162425" cy="2428875"/>
        </a:xfrm>
        <a:prstGeom prst="rect">
          <a:avLst/>
        </a:prstGeom>
      </xdr:spPr>
    </xdr:pic>
    <xdr:clientData/>
  </xdr:twoCellAnchor>
  <xdr:twoCellAnchor editAs="oneCell">
    <xdr:from>
      <xdr:col>5</xdr:col>
      <xdr:colOff>0</xdr:colOff>
      <xdr:row>111</xdr:row>
      <xdr:rowOff>19050</xdr:rowOff>
    </xdr:from>
    <xdr:to>
      <xdr:col>10</xdr:col>
      <xdr:colOff>542925</xdr:colOff>
      <xdr:row>123</xdr:row>
      <xdr:rowOff>133350</xdr:rowOff>
    </xdr:to>
    <xdr:pic>
      <xdr:nvPicPr>
        <xdr:cNvPr id="2" name="Picture 4">
          <a:extLst>
            <a:ext uri="{FF2B5EF4-FFF2-40B4-BE49-F238E27FC236}">
              <a16:creationId xmlns:a16="http://schemas.microsoft.com/office/drawing/2014/main" id="{3360DCDB-E926-02E3-2496-5ABCF8C40D25}"/>
            </a:ext>
            <a:ext uri="{147F2762-F138-4A5C-976F-8EAC2B608ADB}">
              <a16:predDERef xmlns:a16="http://schemas.microsoft.com/office/drawing/2014/main" pred="{B535BD34-1919-0066-A271-424E90359CA0}"/>
            </a:ext>
          </a:extLst>
        </xdr:cNvPr>
        <xdr:cNvPicPr>
          <a:picLocks noChangeAspect="1"/>
        </xdr:cNvPicPr>
      </xdr:nvPicPr>
      <xdr:blipFill>
        <a:blip xmlns:r="http://schemas.openxmlformats.org/officeDocument/2006/relationships" r:embed="rId2"/>
        <a:stretch>
          <a:fillRect/>
        </a:stretch>
      </xdr:blipFill>
      <xdr:spPr>
        <a:xfrm>
          <a:off x="6819900" y="24355425"/>
          <a:ext cx="4105275" cy="2400300"/>
        </a:xfrm>
        <a:prstGeom prst="rect">
          <a:avLst/>
        </a:prstGeom>
      </xdr:spPr>
    </xdr:pic>
    <xdr:clientData/>
  </xdr:twoCellAnchor>
  <xdr:twoCellAnchor editAs="oneCell">
    <xdr:from>
      <xdr:col>3</xdr:col>
      <xdr:colOff>38100</xdr:colOff>
      <xdr:row>124</xdr:row>
      <xdr:rowOff>161925</xdr:rowOff>
    </xdr:from>
    <xdr:to>
      <xdr:col>8</xdr:col>
      <xdr:colOff>479394</xdr:colOff>
      <xdr:row>141</xdr:row>
      <xdr:rowOff>136295</xdr:rowOff>
    </xdr:to>
    <xdr:pic>
      <xdr:nvPicPr>
        <xdr:cNvPr id="4" name="Picture 3">
          <a:extLst>
            <a:ext uri="{FF2B5EF4-FFF2-40B4-BE49-F238E27FC236}">
              <a16:creationId xmlns:a16="http://schemas.microsoft.com/office/drawing/2014/main" id="{CCA0AD7B-E7B2-5105-0879-EE1FF89F2E80}"/>
            </a:ext>
            <a:ext uri="{147F2762-F138-4A5C-976F-8EAC2B608ADB}">
              <a16:predDERef xmlns:a16="http://schemas.microsoft.com/office/drawing/2014/main" pred="{3360DCDB-E926-02E3-2496-5ABCF8C40D25}"/>
            </a:ext>
          </a:extLst>
        </xdr:cNvPr>
        <xdr:cNvPicPr>
          <a:picLocks noChangeAspect="1"/>
        </xdr:cNvPicPr>
      </xdr:nvPicPr>
      <xdr:blipFill>
        <a:blip xmlns:r="http://schemas.openxmlformats.org/officeDocument/2006/relationships" r:embed="rId3"/>
        <a:stretch>
          <a:fillRect/>
        </a:stretch>
      </xdr:blipFill>
      <xdr:spPr>
        <a:xfrm>
          <a:off x="4143375" y="26974800"/>
          <a:ext cx="5499069" cy="3212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533400</xdr:colOff>
      <xdr:row>47</xdr:row>
      <xdr:rowOff>2724150</xdr:rowOff>
    </xdr:from>
    <xdr:to>
      <xdr:col>8</xdr:col>
      <xdr:colOff>561975</xdr:colOff>
      <xdr:row>48</xdr:row>
      <xdr:rowOff>2524125</xdr:rowOff>
    </xdr:to>
    <xdr:pic>
      <xdr:nvPicPr>
        <xdr:cNvPr id="2" name="Picture 1">
          <a:extLst>
            <a:ext uri="{FF2B5EF4-FFF2-40B4-BE49-F238E27FC236}">
              <a16:creationId xmlns:a16="http://schemas.microsoft.com/office/drawing/2014/main" id="{2FB56CF0-874A-246E-BCBB-D35E8A6E8E96}"/>
            </a:ext>
          </a:extLst>
        </xdr:cNvPr>
        <xdr:cNvPicPr>
          <a:picLocks noChangeAspect="1"/>
        </xdr:cNvPicPr>
      </xdr:nvPicPr>
      <xdr:blipFill>
        <a:blip xmlns:r="http://schemas.openxmlformats.org/officeDocument/2006/relationships" r:embed="rId1"/>
        <a:stretch>
          <a:fillRect/>
        </a:stretch>
      </xdr:blipFill>
      <xdr:spPr>
        <a:xfrm>
          <a:off x="4333875" y="14973300"/>
          <a:ext cx="5114925" cy="2981325"/>
        </a:xfrm>
        <a:prstGeom prst="rect">
          <a:avLst/>
        </a:prstGeom>
      </xdr:spPr>
    </xdr:pic>
    <xdr:clientData/>
  </xdr:twoCellAnchor>
  <xdr:twoCellAnchor editAs="oneCell">
    <xdr:from>
      <xdr:col>3</xdr:col>
      <xdr:colOff>857250</xdr:colOff>
      <xdr:row>86</xdr:row>
      <xdr:rowOff>1009650</xdr:rowOff>
    </xdr:from>
    <xdr:to>
      <xdr:col>10</xdr:col>
      <xdr:colOff>50769</xdr:colOff>
      <xdr:row>87</xdr:row>
      <xdr:rowOff>1431695</xdr:rowOff>
    </xdr:to>
    <xdr:pic>
      <xdr:nvPicPr>
        <xdr:cNvPr id="3" name="Picture 2">
          <a:extLst>
            <a:ext uri="{FF2B5EF4-FFF2-40B4-BE49-F238E27FC236}">
              <a16:creationId xmlns:a16="http://schemas.microsoft.com/office/drawing/2014/main" id="{00503143-B172-1243-72BD-6520A0C48FA5}"/>
            </a:ext>
            <a:ext uri="{147F2762-F138-4A5C-976F-8EAC2B608ADB}">
              <a16:predDERef xmlns:a16="http://schemas.microsoft.com/office/drawing/2014/main" pred="{2FB56CF0-874A-246E-BCBB-D35E8A6E8E96}"/>
            </a:ext>
          </a:extLst>
        </xdr:cNvPr>
        <xdr:cNvPicPr>
          <a:picLocks noChangeAspect="1"/>
        </xdr:cNvPicPr>
      </xdr:nvPicPr>
      <xdr:blipFill>
        <a:blip xmlns:r="http://schemas.openxmlformats.org/officeDocument/2006/relationships" r:embed="rId2"/>
        <a:stretch>
          <a:fillRect/>
        </a:stretch>
      </xdr:blipFill>
      <xdr:spPr>
        <a:xfrm>
          <a:off x="4657725" y="30680025"/>
          <a:ext cx="5499069" cy="3212870"/>
        </a:xfrm>
        <a:prstGeom prst="rect">
          <a:avLst/>
        </a:prstGeom>
      </xdr:spPr>
    </xdr:pic>
    <xdr:clientData/>
  </xdr:twoCellAnchor>
  <xdr:twoCellAnchor editAs="oneCell">
    <xdr:from>
      <xdr:col>3</xdr:col>
      <xdr:colOff>1409700</xdr:colOff>
      <xdr:row>128</xdr:row>
      <xdr:rowOff>295275</xdr:rowOff>
    </xdr:from>
    <xdr:to>
      <xdr:col>10</xdr:col>
      <xdr:colOff>603219</xdr:colOff>
      <xdr:row>129</xdr:row>
      <xdr:rowOff>1717445</xdr:rowOff>
    </xdr:to>
    <xdr:pic>
      <xdr:nvPicPr>
        <xdr:cNvPr id="4" name="Picture 3">
          <a:extLst>
            <a:ext uri="{FF2B5EF4-FFF2-40B4-BE49-F238E27FC236}">
              <a16:creationId xmlns:a16="http://schemas.microsoft.com/office/drawing/2014/main" id="{7AC8DACC-663B-2B4E-2093-CE3B3EFF172A}"/>
            </a:ext>
            <a:ext uri="{147F2762-F138-4A5C-976F-8EAC2B608ADB}">
              <a16:predDERef xmlns:a16="http://schemas.microsoft.com/office/drawing/2014/main" pred="{00503143-B172-1243-72BD-6520A0C48FA5}"/>
            </a:ext>
          </a:extLst>
        </xdr:cNvPr>
        <xdr:cNvPicPr>
          <a:picLocks noChangeAspect="1"/>
        </xdr:cNvPicPr>
      </xdr:nvPicPr>
      <xdr:blipFill>
        <a:blip xmlns:r="http://schemas.openxmlformats.org/officeDocument/2006/relationships" r:embed="rId3"/>
        <a:stretch>
          <a:fillRect/>
        </a:stretch>
      </xdr:blipFill>
      <xdr:spPr>
        <a:xfrm>
          <a:off x="5210175" y="46062900"/>
          <a:ext cx="5499069" cy="3212870"/>
        </a:xfrm>
        <a:prstGeom prst="rect">
          <a:avLst/>
        </a:prstGeom>
      </xdr:spPr>
    </xdr:pic>
    <xdr:clientData/>
  </xdr:twoCellAnchor>
  <xdr:twoCellAnchor editAs="oneCell">
    <xdr:from>
      <xdr:col>3</xdr:col>
      <xdr:colOff>1209675</xdr:colOff>
      <xdr:row>181</xdr:row>
      <xdr:rowOff>123825</xdr:rowOff>
    </xdr:from>
    <xdr:to>
      <xdr:col>10</xdr:col>
      <xdr:colOff>403194</xdr:colOff>
      <xdr:row>198</xdr:row>
      <xdr:rowOff>98195</xdr:rowOff>
    </xdr:to>
    <xdr:pic>
      <xdr:nvPicPr>
        <xdr:cNvPr id="5" name="Picture 4">
          <a:extLst>
            <a:ext uri="{FF2B5EF4-FFF2-40B4-BE49-F238E27FC236}">
              <a16:creationId xmlns:a16="http://schemas.microsoft.com/office/drawing/2014/main" id="{52395280-F6A7-A9A3-0BDC-2A4F749F2960}"/>
            </a:ext>
            <a:ext uri="{147F2762-F138-4A5C-976F-8EAC2B608ADB}">
              <a16:predDERef xmlns:a16="http://schemas.microsoft.com/office/drawing/2014/main" pred="{7AC8DACC-663B-2B4E-2093-CE3B3EFF172A}"/>
            </a:ext>
          </a:extLst>
        </xdr:cNvPr>
        <xdr:cNvPicPr>
          <a:picLocks noChangeAspect="1"/>
        </xdr:cNvPicPr>
      </xdr:nvPicPr>
      <xdr:blipFill>
        <a:blip xmlns:r="http://schemas.openxmlformats.org/officeDocument/2006/relationships" r:embed="rId4"/>
        <a:stretch>
          <a:fillRect/>
        </a:stretch>
      </xdr:blipFill>
      <xdr:spPr>
        <a:xfrm>
          <a:off x="5010150" y="63588900"/>
          <a:ext cx="5499069" cy="3212870"/>
        </a:xfrm>
        <a:prstGeom prst="rect">
          <a:avLst/>
        </a:prstGeom>
      </xdr:spPr>
    </xdr:pic>
    <xdr:clientData/>
  </xdr:twoCellAnchor>
  <xdr:twoCellAnchor editAs="oneCell">
    <xdr:from>
      <xdr:col>2</xdr:col>
      <xdr:colOff>19050</xdr:colOff>
      <xdr:row>47</xdr:row>
      <xdr:rowOff>47625</xdr:rowOff>
    </xdr:from>
    <xdr:to>
      <xdr:col>4</xdr:col>
      <xdr:colOff>1162050</xdr:colOff>
      <xdr:row>47</xdr:row>
      <xdr:rowOff>2714625</xdr:rowOff>
    </xdr:to>
    <xdr:pic>
      <xdr:nvPicPr>
        <xdr:cNvPr id="6" name="Picture 5">
          <a:extLst>
            <a:ext uri="{FF2B5EF4-FFF2-40B4-BE49-F238E27FC236}">
              <a16:creationId xmlns:a16="http://schemas.microsoft.com/office/drawing/2014/main" id="{155B1528-ED20-EA20-D384-A88E9DA6A72B}"/>
            </a:ext>
            <a:ext uri="{147F2762-F138-4A5C-976F-8EAC2B608ADB}">
              <a16:predDERef xmlns:a16="http://schemas.microsoft.com/office/drawing/2014/main" pred="{52395280-F6A7-A9A3-0BDC-2A4F749F2960}"/>
            </a:ext>
          </a:extLst>
        </xdr:cNvPr>
        <xdr:cNvPicPr>
          <a:picLocks noChangeAspect="1"/>
        </xdr:cNvPicPr>
      </xdr:nvPicPr>
      <xdr:blipFill>
        <a:blip xmlns:r="http://schemas.openxmlformats.org/officeDocument/2006/relationships" r:embed="rId5"/>
        <a:stretch>
          <a:fillRect/>
        </a:stretch>
      </xdr:blipFill>
      <xdr:spPr>
        <a:xfrm>
          <a:off x="1847850" y="12296775"/>
          <a:ext cx="4562475" cy="2667000"/>
        </a:xfrm>
        <a:prstGeom prst="rect">
          <a:avLst/>
        </a:prstGeom>
      </xdr:spPr>
    </xdr:pic>
    <xdr:clientData/>
  </xdr:twoCellAnchor>
  <xdr:twoCellAnchor editAs="oneCell">
    <xdr:from>
      <xdr:col>5</xdr:col>
      <xdr:colOff>9525</xdr:colOff>
      <xdr:row>47</xdr:row>
      <xdr:rowOff>47625</xdr:rowOff>
    </xdr:from>
    <xdr:to>
      <xdr:col>11</xdr:col>
      <xdr:colOff>295275</xdr:colOff>
      <xdr:row>47</xdr:row>
      <xdr:rowOff>2705100</xdr:rowOff>
    </xdr:to>
    <xdr:pic>
      <xdr:nvPicPr>
        <xdr:cNvPr id="7" name="Picture 6">
          <a:extLst>
            <a:ext uri="{FF2B5EF4-FFF2-40B4-BE49-F238E27FC236}">
              <a16:creationId xmlns:a16="http://schemas.microsoft.com/office/drawing/2014/main" id="{EDE227C3-9053-0694-5D11-2E3FC5EC81E4}"/>
            </a:ext>
            <a:ext uri="{147F2762-F138-4A5C-976F-8EAC2B608ADB}">
              <a16:predDERef xmlns:a16="http://schemas.microsoft.com/office/drawing/2014/main" pred="{155B1528-ED20-EA20-D384-A88E9DA6A72B}"/>
            </a:ext>
          </a:extLst>
        </xdr:cNvPr>
        <xdr:cNvPicPr>
          <a:picLocks noChangeAspect="1"/>
        </xdr:cNvPicPr>
      </xdr:nvPicPr>
      <xdr:blipFill>
        <a:blip xmlns:r="http://schemas.openxmlformats.org/officeDocument/2006/relationships" r:embed="rId6"/>
        <a:stretch>
          <a:fillRect/>
        </a:stretch>
      </xdr:blipFill>
      <xdr:spPr>
        <a:xfrm>
          <a:off x="6477000" y="12296775"/>
          <a:ext cx="4533900" cy="2657475"/>
        </a:xfrm>
        <a:prstGeom prst="rect">
          <a:avLst/>
        </a:prstGeom>
      </xdr:spPr>
    </xdr:pic>
    <xdr:clientData/>
  </xdr:twoCellAnchor>
  <xdr:twoCellAnchor editAs="oneCell">
    <xdr:from>
      <xdr:col>1</xdr:col>
      <xdr:colOff>552450</xdr:colOff>
      <xdr:row>85</xdr:row>
      <xdr:rowOff>104775</xdr:rowOff>
    </xdr:from>
    <xdr:to>
      <xdr:col>4</xdr:col>
      <xdr:colOff>933450</xdr:colOff>
      <xdr:row>86</xdr:row>
      <xdr:rowOff>952500</xdr:rowOff>
    </xdr:to>
    <xdr:pic>
      <xdr:nvPicPr>
        <xdr:cNvPr id="8" name="Picture 7">
          <a:extLst>
            <a:ext uri="{FF2B5EF4-FFF2-40B4-BE49-F238E27FC236}">
              <a16:creationId xmlns:a16="http://schemas.microsoft.com/office/drawing/2014/main" id="{63768202-98A6-7E9D-FFC4-9392508C2D6F}"/>
            </a:ext>
            <a:ext uri="{147F2762-F138-4A5C-976F-8EAC2B608ADB}">
              <a16:predDERef xmlns:a16="http://schemas.microsoft.com/office/drawing/2014/main" pred="{EDE227C3-9053-0694-5D11-2E3FC5EC81E4}"/>
            </a:ext>
          </a:extLst>
        </xdr:cNvPr>
        <xdr:cNvPicPr>
          <a:picLocks noChangeAspect="1"/>
        </xdr:cNvPicPr>
      </xdr:nvPicPr>
      <xdr:blipFill>
        <a:blip xmlns:r="http://schemas.openxmlformats.org/officeDocument/2006/relationships" r:embed="rId7"/>
        <a:stretch>
          <a:fillRect/>
        </a:stretch>
      </xdr:blipFill>
      <xdr:spPr>
        <a:xfrm>
          <a:off x="1619250" y="27955875"/>
          <a:ext cx="4562475" cy="2667000"/>
        </a:xfrm>
        <a:prstGeom prst="rect">
          <a:avLst/>
        </a:prstGeom>
      </xdr:spPr>
    </xdr:pic>
    <xdr:clientData/>
  </xdr:twoCellAnchor>
  <xdr:twoCellAnchor editAs="oneCell">
    <xdr:from>
      <xdr:col>4</xdr:col>
      <xdr:colOff>1057275</xdr:colOff>
      <xdr:row>85</xdr:row>
      <xdr:rowOff>114300</xdr:rowOff>
    </xdr:from>
    <xdr:to>
      <xdr:col>11</xdr:col>
      <xdr:colOff>152400</xdr:colOff>
      <xdr:row>86</xdr:row>
      <xdr:rowOff>962025</xdr:rowOff>
    </xdr:to>
    <xdr:pic>
      <xdr:nvPicPr>
        <xdr:cNvPr id="9" name="Picture 8">
          <a:extLst>
            <a:ext uri="{FF2B5EF4-FFF2-40B4-BE49-F238E27FC236}">
              <a16:creationId xmlns:a16="http://schemas.microsoft.com/office/drawing/2014/main" id="{C92DF24A-E07F-7FA7-840D-9BAE0FF18837}"/>
            </a:ext>
            <a:ext uri="{147F2762-F138-4A5C-976F-8EAC2B608ADB}">
              <a16:predDERef xmlns:a16="http://schemas.microsoft.com/office/drawing/2014/main" pred="{63768202-98A6-7E9D-FFC4-9392508C2D6F}"/>
            </a:ext>
          </a:extLst>
        </xdr:cNvPr>
        <xdr:cNvPicPr>
          <a:picLocks noChangeAspect="1"/>
        </xdr:cNvPicPr>
      </xdr:nvPicPr>
      <xdr:blipFill>
        <a:blip xmlns:r="http://schemas.openxmlformats.org/officeDocument/2006/relationships" r:embed="rId8"/>
        <a:stretch>
          <a:fillRect/>
        </a:stretch>
      </xdr:blipFill>
      <xdr:spPr>
        <a:xfrm>
          <a:off x="6305550" y="27965400"/>
          <a:ext cx="4562475" cy="2667000"/>
        </a:xfrm>
        <a:prstGeom prst="rect">
          <a:avLst/>
        </a:prstGeom>
      </xdr:spPr>
    </xdr:pic>
    <xdr:clientData/>
  </xdr:twoCellAnchor>
  <xdr:twoCellAnchor editAs="oneCell">
    <xdr:from>
      <xdr:col>2</xdr:col>
      <xdr:colOff>38100</xdr:colOff>
      <xdr:row>127</xdr:row>
      <xdr:rowOff>95250</xdr:rowOff>
    </xdr:from>
    <xdr:to>
      <xdr:col>4</xdr:col>
      <xdr:colOff>1181100</xdr:colOff>
      <xdr:row>128</xdr:row>
      <xdr:rowOff>247650</xdr:rowOff>
    </xdr:to>
    <xdr:pic>
      <xdr:nvPicPr>
        <xdr:cNvPr id="10" name="Picture 9">
          <a:extLst>
            <a:ext uri="{FF2B5EF4-FFF2-40B4-BE49-F238E27FC236}">
              <a16:creationId xmlns:a16="http://schemas.microsoft.com/office/drawing/2014/main" id="{59E65C0F-191D-E09E-5860-1C788706B142}"/>
            </a:ext>
            <a:ext uri="{147F2762-F138-4A5C-976F-8EAC2B608ADB}">
              <a16:predDERef xmlns:a16="http://schemas.microsoft.com/office/drawing/2014/main" pred="{C92DF24A-E07F-7FA7-840D-9BAE0FF18837}"/>
            </a:ext>
          </a:extLst>
        </xdr:cNvPr>
        <xdr:cNvPicPr>
          <a:picLocks noChangeAspect="1"/>
        </xdr:cNvPicPr>
      </xdr:nvPicPr>
      <xdr:blipFill>
        <a:blip xmlns:r="http://schemas.openxmlformats.org/officeDocument/2006/relationships" r:embed="rId9"/>
        <a:stretch>
          <a:fillRect/>
        </a:stretch>
      </xdr:blipFill>
      <xdr:spPr>
        <a:xfrm>
          <a:off x="1866900" y="44653200"/>
          <a:ext cx="4562475" cy="2667000"/>
        </a:xfrm>
        <a:prstGeom prst="rect">
          <a:avLst/>
        </a:prstGeom>
      </xdr:spPr>
    </xdr:pic>
    <xdr:clientData/>
  </xdr:twoCellAnchor>
  <xdr:twoCellAnchor editAs="oneCell">
    <xdr:from>
      <xdr:col>5</xdr:col>
      <xdr:colOff>38100</xdr:colOff>
      <xdr:row>127</xdr:row>
      <xdr:rowOff>104775</xdr:rowOff>
    </xdr:from>
    <xdr:to>
      <xdr:col>11</xdr:col>
      <xdr:colOff>352425</xdr:colOff>
      <xdr:row>128</xdr:row>
      <xdr:rowOff>257175</xdr:rowOff>
    </xdr:to>
    <xdr:pic>
      <xdr:nvPicPr>
        <xdr:cNvPr id="11" name="Picture 10">
          <a:extLst>
            <a:ext uri="{FF2B5EF4-FFF2-40B4-BE49-F238E27FC236}">
              <a16:creationId xmlns:a16="http://schemas.microsoft.com/office/drawing/2014/main" id="{6DBEE79A-E0BC-BB9F-A211-AE31452ACFC6}"/>
            </a:ext>
            <a:ext uri="{147F2762-F138-4A5C-976F-8EAC2B608ADB}">
              <a16:predDERef xmlns:a16="http://schemas.microsoft.com/office/drawing/2014/main" pred="{59E65C0F-191D-E09E-5860-1C788706B142}"/>
            </a:ext>
          </a:extLst>
        </xdr:cNvPr>
        <xdr:cNvPicPr>
          <a:picLocks noChangeAspect="1"/>
        </xdr:cNvPicPr>
      </xdr:nvPicPr>
      <xdr:blipFill>
        <a:blip xmlns:r="http://schemas.openxmlformats.org/officeDocument/2006/relationships" r:embed="rId10"/>
        <a:stretch>
          <a:fillRect/>
        </a:stretch>
      </xdr:blipFill>
      <xdr:spPr>
        <a:xfrm>
          <a:off x="6505575" y="44662725"/>
          <a:ext cx="4562475" cy="2667000"/>
        </a:xfrm>
        <a:prstGeom prst="rect">
          <a:avLst/>
        </a:prstGeom>
      </xdr:spPr>
    </xdr:pic>
    <xdr:clientData/>
  </xdr:twoCellAnchor>
  <xdr:twoCellAnchor editAs="oneCell">
    <xdr:from>
      <xdr:col>1</xdr:col>
      <xdr:colOff>752475</xdr:colOff>
      <xdr:row>167</xdr:row>
      <xdr:rowOff>57150</xdr:rowOff>
    </xdr:from>
    <xdr:to>
      <xdr:col>4</xdr:col>
      <xdr:colOff>1133475</xdr:colOff>
      <xdr:row>181</xdr:row>
      <xdr:rowOff>57150</xdr:rowOff>
    </xdr:to>
    <xdr:pic>
      <xdr:nvPicPr>
        <xdr:cNvPr id="12" name="Picture 11">
          <a:extLst>
            <a:ext uri="{FF2B5EF4-FFF2-40B4-BE49-F238E27FC236}">
              <a16:creationId xmlns:a16="http://schemas.microsoft.com/office/drawing/2014/main" id="{97EC8D0E-78F8-949E-4E08-45E377E63098}"/>
            </a:ext>
            <a:ext uri="{147F2762-F138-4A5C-976F-8EAC2B608ADB}">
              <a16:predDERef xmlns:a16="http://schemas.microsoft.com/office/drawing/2014/main" pred="{6DBEE79A-E0BC-BB9F-A211-AE31452ACFC6}"/>
            </a:ext>
          </a:extLst>
        </xdr:cNvPr>
        <xdr:cNvPicPr>
          <a:picLocks noChangeAspect="1"/>
        </xdr:cNvPicPr>
      </xdr:nvPicPr>
      <xdr:blipFill>
        <a:blip xmlns:r="http://schemas.openxmlformats.org/officeDocument/2006/relationships" r:embed="rId11"/>
        <a:stretch>
          <a:fillRect/>
        </a:stretch>
      </xdr:blipFill>
      <xdr:spPr>
        <a:xfrm>
          <a:off x="1819275" y="60855225"/>
          <a:ext cx="4562475" cy="2667000"/>
        </a:xfrm>
        <a:prstGeom prst="rect">
          <a:avLst/>
        </a:prstGeom>
      </xdr:spPr>
    </xdr:pic>
    <xdr:clientData/>
  </xdr:twoCellAnchor>
  <xdr:twoCellAnchor editAs="oneCell">
    <xdr:from>
      <xdr:col>4</xdr:col>
      <xdr:colOff>1209675</xdr:colOff>
      <xdr:row>167</xdr:row>
      <xdr:rowOff>47625</xdr:rowOff>
    </xdr:from>
    <xdr:to>
      <xdr:col>11</xdr:col>
      <xdr:colOff>304800</xdr:colOff>
      <xdr:row>181</xdr:row>
      <xdr:rowOff>47625</xdr:rowOff>
    </xdr:to>
    <xdr:pic>
      <xdr:nvPicPr>
        <xdr:cNvPr id="13" name="Picture 12">
          <a:extLst>
            <a:ext uri="{FF2B5EF4-FFF2-40B4-BE49-F238E27FC236}">
              <a16:creationId xmlns:a16="http://schemas.microsoft.com/office/drawing/2014/main" id="{DA48D6EB-52D0-D8FB-FCCE-C8C7E2BD51FF}"/>
            </a:ext>
            <a:ext uri="{147F2762-F138-4A5C-976F-8EAC2B608ADB}">
              <a16:predDERef xmlns:a16="http://schemas.microsoft.com/office/drawing/2014/main" pred="{97EC8D0E-78F8-949E-4E08-45E377E63098}"/>
            </a:ext>
          </a:extLst>
        </xdr:cNvPr>
        <xdr:cNvPicPr>
          <a:picLocks noChangeAspect="1"/>
        </xdr:cNvPicPr>
      </xdr:nvPicPr>
      <xdr:blipFill>
        <a:blip xmlns:r="http://schemas.openxmlformats.org/officeDocument/2006/relationships" r:embed="rId12"/>
        <a:stretch>
          <a:fillRect/>
        </a:stretch>
      </xdr:blipFill>
      <xdr:spPr>
        <a:xfrm>
          <a:off x="6457950" y="60845700"/>
          <a:ext cx="4562475"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6</xdr:col>
      <xdr:colOff>9525</xdr:colOff>
      <xdr:row>55</xdr:row>
      <xdr:rowOff>0</xdr:rowOff>
    </xdr:to>
    <xdr:pic>
      <xdr:nvPicPr>
        <xdr:cNvPr id="2" name="Picture 1">
          <a:extLst>
            <a:ext uri="{FF2B5EF4-FFF2-40B4-BE49-F238E27FC236}">
              <a16:creationId xmlns:a16="http://schemas.microsoft.com/office/drawing/2014/main" id="{D384E445-DE60-0231-9B75-36AEFBB30D78}"/>
            </a:ext>
          </a:extLst>
        </xdr:cNvPr>
        <xdr:cNvPicPr>
          <a:picLocks noChangeAspect="1"/>
        </xdr:cNvPicPr>
      </xdr:nvPicPr>
      <xdr:blipFill>
        <a:blip xmlns:r="http://schemas.openxmlformats.org/officeDocument/2006/relationships" r:embed="rId1"/>
        <a:stretch>
          <a:fillRect/>
        </a:stretch>
      </xdr:blipFill>
      <xdr:spPr>
        <a:xfrm>
          <a:off x="2143125" y="10877550"/>
          <a:ext cx="4562475" cy="2667000"/>
        </a:xfrm>
        <a:prstGeom prst="rect">
          <a:avLst/>
        </a:prstGeom>
      </xdr:spPr>
    </xdr:pic>
    <xdr:clientData/>
  </xdr:twoCellAnchor>
  <xdr:twoCellAnchor editAs="oneCell">
    <xdr:from>
      <xdr:col>7</xdr:col>
      <xdr:colOff>0</xdr:colOff>
      <xdr:row>41</xdr:row>
      <xdr:rowOff>0</xdr:rowOff>
    </xdr:from>
    <xdr:to>
      <xdr:col>14</xdr:col>
      <xdr:colOff>114300</xdr:colOff>
      <xdr:row>55</xdr:row>
      <xdr:rowOff>0</xdr:rowOff>
    </xdr:to>
    <xdr:pic>
      <xdr:nvPicPr>
        <xdr:cNvPr id="3" name="Picture 2">
          <a:extLst>
            <a:ext uri="{FF2B5EF4-FFF2-40B4-BE49-F238E27FC236}">
              <a16:creationId xmlns:a16="http://schemas.microsoft.com/office/drawing/2014/main" id="{A11DAA99-97AB-83B9-4825-D5B6B1EDA00D}"/>
            </a:ext>
            <a:ext uri="{147F2762-F138-4A5C-976F-8EAC2B608ADB}">
              <a16:predDERef xmlns:a16="http://schemas.microsoft.com/office/drawing/2014/main" pred="{D384E445-DE60-0231-9B75-36AEFBB30D78}"/>
            </a:ext>
          </a:extLst>
        </xdr:cNvPr>
        <xdr:cNvPicPr>
          <a:picLocks noChangeAspect="1"/>
        </xdr:cNvPicPr>
      </xdr:nvPicPr>
      <xdr:blipFill>
        <a:blip xmlns:r="http://schemas.openxmlformats.org/officeDocument/2006/relationships" r:embed="rId2"/>
        <a:stretch>
          <a:fillRect/>
        </a:stretch>
      </xdr:blipFill>
      <xdr:spPr>
        <a:xfrm>
          <a:off x="7277100" y="10877550"/>
          <a:ext cx="4562475" cy="2667000"/>
        </a:xfrm>
        <a:prstGeom prst="rect">
          <a:avLst/>
        </a:prstGeom>
      </xdr:spPr>
    </xdr:pic>
    <xdr:clientData/>
  </xdr:twoCellAnchor>
  <xdr:twoCellAnchor editAs="oneCell">
    <xdr:from>
      <xdr:col>3</xdr:col>
      <xdr:colOff>962025</xdr:colOff>
      <xdr:row>56</xdr:row>
      <xdr:rowOff>0</xdr:rowOff>
    </xdr:from>
    <xdr:to>
      <xdr:col>10</xdr:col>
      <xdr:colOff>441294</xdr:colOff>
      <xdr:row>72</xdr:row>
      <xdr:rowOff>164870</xdr:rowOff>
    </xdr:to>
    <xdr:pic>
      <xdr:nvPicPr>
        <xdr:cNvPr id="4" name="Picture 3">
          <a:extLst>
            <a:ext uri="{FF2B5EF4-FFF2-40B4-BE49-F238E27FC236}">
              <a16:creationId xmlns:a16="http://schemas.microsoft.com/office/drawing/2014/main" id="{4C2F3212-4156-F5CA-2675-DC849B7B6169}"/>
            </a:ext>
            <a:ext uri="{147F2762-F138-4A5C-976F-8EAC2B608ADB}">
              <a16:predDERef xmlns:a16="http://schemas.microsoft.com/office/drawing/2014/main" pred="{A11DAA99-97AB-83B9-4825-D5B6B1EDA00D}"/>
            </a:ext>
          </a:extLst>
        </xdr:cNvPr>
        <xdr:cNvPicPr>
          <a:picLocks noChangeAspect="1"/>
        </xdr:cNvPicPr>
      </xdr:nvPicPr>
      <xdr:blipFill>
        <a:blip xmlns:r="http://schemas.openxmlformats.org/officeDocument/2006/relationships" r:embed="rId3"/>
        <a:stretch>
          <a:fillRect/>
        </a:stretch>
      </xdr:blipFill>
      <xdr:spPr>
        <a:xfrm>
          <a:off x="4543425" y="13735050"/>
          <a:ext cx="5499069" cy="3212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42</xdr:row>
      <xdr:rowOff>0</xdr:rowOff>
    </xdr:from>
    <xdr:to>
      <xdr:col>4</xdr:col>
      <xdr:colOff>819150</xdr:colOff>
      <xdr:row>56</xdr:row>
      <xdr:rowOff>0</xdr:rowOff>
    </xdr:to>
    <xdr:pic>
      <xdr:nvPicPr>
        <xdr:cNvPr id="2" name="Picture 1">
          <a:extLst>
            <a:ext uri="{FF2B5EF4-FFF2-40B4-BE49-F238E27FC236}">
              <a16:creationId xmlns:a16="http://schemas.microsoft.com/office/drawing/2014/main" id="{189E85BF-A1EF-EAE2-E295-C3FCF255509C}"/>
            </a:ext>
          </a:extLst>
        </xdr:cNvPr>
        <xdr:cNvPicPr>
          <a:picLocks noChangeAspect="1"/>
        </xdr:cNvPicPr>
      </xdr:nvPicPr>
      <xdr:blipFill>
        <a:blip xmlns:r="http://schemas.openxmlformats.org/officeDocument/2006/relationships" r:embed="rId1"/>
        <a:stretch>
          <a:fillRect/>
        </a:stretch>
      </xdr:blipFill>
      <xdr:spPr>
        <a:xfrm>
          <a:off x="1714500" y="10848975"/>
          <a:ext cx="4562475" cy="2667000"/>
        </a:xfrm>
        <a:prstGeom prst="rect">
          <a:avLst/>
        </a:prstGeom>
      </xdr:spPr>
    </xdr:pic>
    <xdr:clientData/>
  </xdr:twoCellAnchor>
  <xdr:twoCellAnchor editAs="oneCell">
    <xdr:from>
      <xdr:col>5</xdr:col>
      <xdr:colOff>0</xdr:colOff>
      <xdr:row>42</xdr:row>
      <xdr:rowOff>0</xdr:rowOff>
    </xdr:from>
    <xdr:to>
      <xdr:col>11</xdr:col>
      <xdr:colOff>285750</xdr:colOff>
      <xdr:row>56</xdr:row>
      <xdr:rowOff>0</xdr:rowOff>
    </xdr:to>
    <xdr:pic>
      <xdr:nvPicPr>
        <xdr:cNvPr id="4" name="Picture 3">
          <a:extLst>
            <a:ext uri="{FF2B5EF4-FFF2-40B4-BE49-F238E27FC236}">
              <a16:creationId xmlns:a16="http://schemas.microsoft.com/office/drawing/2014/main" id="{A16AE5C3-6D51-FA0A-0345-FAD102BCA651}"/>
            </a:ext>
            <a:ext uri="{147F2762-F138-4A5C-976F-8EAC2B608ADB}">
              <a16:predDERef xmlns:a16="http://schemas.microsoft.com/office/drawing/2014/main" pred="{189E85BF-A1EF-EAE2-E295-C3FCF255509C}"/>
            </a:ext>
          </a:extLst>
        </xdr:cNvPr>
        <xdr:cNvPicPr>
          <a:picLocks noChangeAspect="1"/>
        </xdr:cNvPicPr>
      </xdr:nvPicPr>
      <xdr:blipFill>
        <a:blip xmlns:r="http://schemas.openxmlformats.org/officeDocument/2006/relationships" r:embed="rId2"/>
        <a:stretch>
          <a:fillRect/>
        </a:stretch>
      </xdr:blipFill>
      <xdr:spPr>
        <a:xfrm>
          <a:off x="6448425" y="10848975"/>
          <a:ext cx="4562475" cy="2667000"/>
        </a:xfrm>
        <a:prstGeom prst="rect">
          <a:avLst/>
        </a:prstGeom>
      </xdr:spPr>
    </xdr:pic>
    <xdr:clientData/>
  </xdr:twoCellAnchor>
  <xdr:twoCellAnchor editAs="oneCell">
    <xdr:from>
      <xdr:col>2</xdr:col>
      <xdr:colOff>2038350</xdr:colOff>
      <xdr:row>57</xdr:row>
      <xdr:rowOff>38100</xdr:rowOff>
    </xdr:from>
    <xdr:to>
      <xdr:col>8</xdr:col>
      <xdr:colOff>374619</xdr:colOff>
      <xdr:row>74</xdr:row>
      <xdr:rowOff>12470</xdr:rowOff>
    </xdr:to>
    <xdr:pic>
      <xdr:nvPicPr>
        <xdr:cNvPr id="3" name="Picture 2">
          <a:extLst>
            <a:ext uri="{FF2B5EF4-FFF2-40B4-BE49-F238E27FC236}">
              <a16:creationId xmlns:a16="http://schemas.microsoft.com/office/drawing/2014/main" id="{994E1680-1F45-D7D7-D9F3-B776FBEEFD2E}"/>
            </a:ext>
            <a:ext uri="{147F2762-F138-4A5C-976F-8EAC2B608ADB}">
              <a16:predDERef xmlns:a16="http://schemas.microsoft.com/office/drawing/2014/main" pred="{A16AE5C3-6D51-FA0A-0345-FAD102BCA651}"/>
            </a:ext>
          </a:extLst>
        </xdr:cNvPr>
        <xdr:cNvPicPr>
          <a:picLocks noChangeAspect="1"/>
        </xdr:cNvPicPr>
      </xdr:nvPicPr>
      <xdr:blipFill>
        <a:blip xmlns:r="http://schemas.openxmlformats.org/officeDocument/2006/relationships" r:embed="rId3"/>
        <a:stretch>
          <a:fillRect/>
        </a:stretch>
      </xdr:blipFill>
      <xdr:spPr>
        <a:xfrm>
          <a:off x="3752850" y="13744575"/>
          <a:ext cx="5499069" cy="3212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1143000</xdr:colOff>
      <xdr:row>83</xdr:row>
      <xdr:rowOff>180975</xdr:rowOff>
    </xdr:from>
    <xdr:to>
      <xdr:col>7</xdr:col>
      <xdr:colOff>155544</xdr:colOff>
      <xdr:row>100</xdr:row>
      <xdr:rowOff>155345</xdr:rowOff>
    </xdr:to>
    <xdr:pic>
      <xdr:nvPicPr>
        <xdr:cNvPr id="2" name="Picture 1">
          <a:extLst>
            <a:ext uri="{FF2B5EF4-FFF2-40B4-BE49-F238E27FC236}">
              <a16:creationId xmlns:a16="http://schemas.microsoft.com/office/drawing/2014/main" id="{7B0E5226-A198-8FEC-9629-93335758FAA5}"/>
            </a:ext>
          </a:extLst>
        </xdr:cNvPr>
        <xdr:cNvPicPr>
          <a:picLocks noChangeAspect="1"/>
        </xdr:cNvPicPr>
      </xdr:nvPicPr>
      <xdr:blipFill>
        <a:blip xmlns:r="http://schemas.openxmlformats.org/officeDocument/2006/relationships" r:embed="rId1"/>
        <a:stretch>
          <a:fillRect/>
        </a:stretch>
      </xdr:blipFill>
      <xdr:spPr>
        <a:xfrm>
          <a:off x="2971800" y="18907125"/>
          <a:ext cx="5499069" cy="3212870"/>
        </a:xfrm>
        <a:prstGeom prst="rect">
          <a:avLst/>
        </a:prstGeom>
      </xdr:spPr>
    </xdr:pic>
    <xdr:clientData/>
  </xdr:twoCellAnchor>
  <xdr:twoCellAnchor editAs="oneCell">
    <xdr:from>
      <xdr:col>2</xdr:col>
      <xdr:colOff>0</xdr:colOff>
      <xdr:row>69</xdr:row>
      <xdr:rowOff>0</xdr:rowOff>
    </xdr:from>
    <xdr:to>
      <xdr:col>4</xdr:col>
      <xdr:colOff>1123950</xdr:colOff>
      <xdr:row>83</xdr:row>
      <xdr:rowOff>0</xdr:rowOff>
    </xdr:to>
    <xdr:pic>
      <xdr:nvPicPr>
        <xdr:cNvPr id="3" name="Picture 2">
          <a:extLst>
            <a:ext uri="{FF2B5EF4-FFF2-40B4-BE49-F238E27FC236}">
              <a16:creationId xmlns:a16="http://schemas.microsoft.com/office/drawing/2014/main" id="{B56D4224-D5C1-F668-2605-A1D1D1ED4F10}"/>
            </a:ext>
            <a:ext uri="{147F2762-F138-4A5C-976F-8EAC2B608ADB}">
              <a16:predDERef xmlns:a16="http://schemas.microsoft.com/office/drawing/2014/main" pred="{7B0E5226-A198-8FEC-9629-93335758FAA5}"/>
            </a:ext>
          </a:extLst>
        </xdr:cNvPr>
        <xdr:cNvPicPr>
          <a:picLocks noChangeAspect="1"/>
        </xdr:cNvPicPr>
      </xdr:nvPicPr>
      <xdr:blipFill>
        <a:blip xmlns:r="http://schemas.openxmlformats.org/officeDocument/2006/relationships" r:embed="rId2"/>
        <a:stretch>
          <a:fillRect/>
        </a:stretch>
      </xdr:blipFill>
      <xdr:spPr>
        <a:xfrm>
          <a:off x="1828800" y="16059150"/>
          <a:ext cx="4562475" cy="2667000"/>
        </a:xfrm>
        <a:prstGeom prst="rect">
          <a:avLst/>
        </a:prstGeom>
      </xdr:spPr>
    </xdr:pic>
    <xdr:clientData/>
  </xdr:twoCellAnchor>
  <xdr:twoCellAnchor editAs="oneCell">
    <xdr:from>
      <xdr:col>5</xdr:col>
      <xdr:colOff>0</xdr:colOff>
      <xdr:row>69</xdr:row>
      <xdr:rowOff>0</xdr:rowOff>
    </xdr:from>
    <xdr:to>
      <xdr:col>11</xdr:col>
      <xdr:colOff>276225</xdr:colOff>
      <xdr:row>83</xdr:row>
      <xdr:rowOff>0</xdr:rowOff>
    </xdr:to>
    <xdr:pic>
      <xdr:nvPicPr>
        <xdr:cNvPr id="4" name="Picture 3">
          <a:extLst>
            <a:ext uri="{FF2B5EF4-FFF2-40B4-BE49-F238E27FC236}">
              <a16:creationId xmlns:a16="http://schemas.microsoft.com/office/drawing/2014/main" id="{A0C2B2E8-72C5-7019-FFC4-8941D4934D7D}"/>
            </a:ext>
            <a:ext uri="{147F2762-F138-4A5C-976F-8EAC2B608ADB}">
              <a16:predDERef xmlns:a16="http://schemas.microsoft.com/office/drawing/2014/main" pred="{B56D4224-D5C1-F668-2605-A1D1D1ED4F10}"/>
            </a:ext>
          </a:extLst>
        </xdr:cNvPr>
        <xdr:cNvPicPr>
          <a:picLocks noChangeAspect="1"/>
        </xdr:cNvPicPr>
      </xdr:nvPicPr>
      <xdr:blipFill>
        <a:blip xmlns:r="http://schemas.openxmlformats.org/officeDocument/2006/relationships" r:embed="rId3"/>
        <a:stretch>
          <a:fillRect/>
        </a:stretch>
      </xdr:blipFill>
      <xdr:spPr>
        <a:xfrm>
          <a:off x="6600825" y="16059150"/>
          <a:ext cx="4562475"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4</xdr:col>
      <xdr:colOff>1038225</xdr:colOff>
      <xdr:row>55</xdr:row>
      <xdr:rowOff>0</xdr:rowOff>
    </xdr:to>
    <xdr:pic>
      <xdr:nvPicPr>
        <xdr:cNvPr id="2" name="Picture 1">
          <a:extLst>
            <a:ext uri="{FF2B5EF4-FFF2-40B4-BE49-F238E27FC236}">
              <a16:creationId xmlns:a16="http://schemas.microsoft.com/office/drawing/2014/main" id="{D4FAA012-51A9-7972-48D1-DC56F9DA438C}"/>
            </a:ext>
          </a:extLst>
        </xdr:cNvPr>
        <xdr:cNvPicPr>
          <a:picLocks noChangeAspect="1"/>
        </xdr:cNvPicPr>
      </xdr:nvPicPr>
      <xdr:blipFill>
        <a:blip xmlns:r="http://schemas.openxmlformats.org/officeDocument/2006/relationships" r:embed="rId1"/>
        <a:stretch>
          <a:fillRect/>
        </a:stretch>
      </xdr:blipFill>
      <xdr:spPr>
        <a:xfrm>
          <a:off x="1676400" y="11239500"/>
          <a:ext cx="4562475" cy="2667000"/>
        </a:xfrm>
        <a:prstGeom prst="rect">
          <a:avLst/>
        </a:prstGeom>
      </xdr:spPr>
    </xdr:pic>
    <xdr:clientData/>
  </xdr:twoCellAnchor>
  <xdr:twoCellAnchor editAs="oneCell">
    <xdr:from>
      <xdr:col>5</xdr:col>
      <xdr:colOff>0</xdr:colOff>
      <xdr:row>41</xdr:row>
      <xdr:rowOff>0</xdr:rowOff>
    </xdr:from>
    <xdr:to>
      <xdr:col>11</xdr:col>
      <xdr:colOff>304800</xdr:colOff>
      <xdr:row>55</xdr:row>
      <xdr:rowOff>0</xdr:rowOff>
    </xdr:to>
    <xdr:pic>
      <xdr:nvPicPr>
        <xdr:cNvPr id="3" name="Picture 2">
          <a:extLst>
            <a:ext uri="{FF2B5EF4-FFF2-40B4-BE49-F238E27FC236}">
              <a16:creationId xmlns:a16="http://schemas.microsoft.com/office/drawing/2014/main" id="{91A36B1A-4519-1B46-63D7-9AC9BE3B9EC8}"/>
            </a:ext>
            <a:ext uri="{147F2762-F138-4A5C-976F-8EAC2B608ADB}">
              <a16:predDERef xmlns:a16="http://schemas.microsoft.com/office/drawing/2014/main" pred="{D4FAA012-51A9-7972-48D1-DC56F9DA438C}"/>
            </a:ext>
          </a:extLst>
        </xdr:cNvPr>
        <xdr:cNvPicPr>
          <a:picLocks noChangeAspect="1"/>
        </xdr:cNvPicPr>
      </xdr:nvPicPr>
      <xdr:blipFill>
        <a:blip xmlns:r="http://schemas.openxmlformats.org/officeDocument/2006/relationships" r:embed="rId2"/>
        <a:stretch>
          <a:fillRect/>
        </a:stretch>
      </xdr:blipFill>
      <xdr:spPr>
        <a:xfrm>
          <a:off x="6343650" y="11239500"/>
          <a:ext cx="4562475" cy="2667000"/>
        </a:xfrm>
        <a:prstGeom prst="rect">
          <a:avLst/>
        </a:prstGeom>
      </xdr:spPr>
    </xdr:pic>
    <xdr:clientData/>
  </xdr:twoCellAnchor>
  <xdr:twoCellAnchor editAs="oneCell">
    <xdr:from>
      <xdr:col>2</xdr:col>
      <xdr:colOff>1885950</xdr:colOff>
      <xdr:row>56</xdr:row>
      <xdr:rowOff>38100</xdr:rowOff>
    </xdr:from>
    <xdr:to>
      <xdr:col>8</xdr:col>
      <xdr:colOff>288894</xdr:colOff>
      <xdr:row>73</xdr:row>
      <xdr:rowOff>12470</xdr:rowOff>
    </xdr:to>
    <xdr:pic>
      <xdr:nvPicPr>
        <xdr:cNvPr id="4" name="Picture 3">
          <a:extLst>
            <a:ext uri="{FF2B5EF4-FFF2-40B4-BE49-F238E27FC236}">
              <a16:creationId xmlns:a16="http://schemas.microsoft.com/office/drawing/2014/main" id="{B2511C26-0AC9-A041-B3D3-4822B81E09D3}"/>
            </a:ext>
            <a:ext uri="{147F2762-F138-4A5C-976F-8EAC2B608ADB}">
              <a16:predDERef xmlns:a16="http://schemas.microsoft.com/office/drawing/2014/main" pred="{91A36B1A-4519-1B46-63D7-9AC9BE3B9EC8}"/>
            </a:ext>
          </a:extLst>
        </xdr:cNvPr>
        <xdr:cNvPicPr>
          <a:picLocks noChangeAspect="1"/>
        </xdr:cNvPicPr>
      </xdr:nvPicPr>
      <xdr:blipFill>
        <a:blip xmlns:r="http://schemas.openxmlformats.org/officeDocument/2006/relationships" r:embed="rId3"/>
        <a:stretch>
          <a:fillRect/>
        </a:stretch>
      </xdr:blipFill>
      <xdr:spPr>
        <a:xfrm>
          <a:off x="3562350" y="14135100"/>
          <a:ext cx="5499069" cy="32128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44</xdr:row>
      <xdr:rowOff>0</xdr:rowOff>
    </xdr:from>
    <xdr:to>
      <xdr:col>5</xdr:col>
      <xdr:colOff>171450</xdr:colOff>
      <xdr:row>58</xdr:row>
      <xdr:rowOff>0</xdr:rowOff>
    </xdr:to>
    <xdr:pic>
      <xdr:nvPicPr>
        <xdr:cNvPr id="2" name="Picture 1">
          <a:extLst>
            <a:ext uri="{FF2B5EF4-FFF2-40B4-BE49-F238E27FC236}">
              <a16:creationId xmlns:a16="http://schemas.microsoft.com/office/drawing/2014/main" id="{A3498D82-8CCD-553A-E7B4-734B7ED21007}"/>
            </a:ext>
          </a:extLst>
        </xdr:cNvPr>
        <xdr:cNvPicPr>
          <a:picLocks noChangeAspect="1"/>
        </xdr:cNvPicPr>
      </xdr:nvPicPr>
      <xdr:blipFill>
        <a:blip xmlns:r="http://schemas.openxmlformats.org/officeDocument/2006/relationships" r:embed="rId1"/>
        <a:stretch>
          <a:fillRect/>
        </a:stretch>
      </xdr:blipFill>
      <xdr:spPr>
        <a:xfrm>
          <a:off x="2085975" y="11087100"/>
          <a:ext cx="4562475" cy="2667000"/>
        </a:xfrm>
        <a:prstGeom prst="rect">
          <a:avLst/>
        </a:prstGeom>
      </xdr:spPr>
    </xdr:pic>
    <xdr:clientData/>
  </xdr:twoCellAnchor>
  <xdr:twoCellAnchor editAs="oneCell">
    <xdr:from>
      <xdr:col>6</xdr:col>
      <xdr:colOff>0</xdr:colOff>
      <xdr:row>44</xdr:row>
      <xdr:rowOff>0</xdr:rowOff>
    </xdr:from>
    <xdr:to>
      <xdr:col>12</xdr:col>
      <xdr:colOff>504825</xdr:colOff>
      <xdr:row>58</xdr:row>
      <xdr:rowOff>0</xdr:rowOff>
    </xdr:to>
    <xdr:pic>
      <xdr:nvPicPr>
        <xdr:cNvPr id="3" name="Picture 2">
          <a:extLst>
            <a:ext uri="{FF2B5EF4-FFF2-40B4-BE49-F238E27FC236}">
              <a16:creationId xmlns:a16="http://schemas.microsoft.com/office/drawing/2014/main" id="{0E4CEF7C-EDC7-A196-9580-06E744545BDC}"/>
            </a:ext>
            <a:ext uri="{147F2762-F138-4A5C-976F-8EAC2B608ADB}">
              <a16:predDERef xmlns:a16="http://schemas.microsoft.com/office/drawing/2014/main" pred="{A3498D82-8CCD-553A-E7B4-734B7ED21007}"/>
            </a:ext>
          </a:extLst>
        </xdr:cNvPr>
        <xdr:cNvPicPr>
          <a:picLocks noChangeAspect="1"/>
        </xdr:cNvPicPr>
      </xdr:nvPicPr>
      <xdr:blipFill>
        <a:blip xmlns:r="http://schemas.openxmlformats.org/officeDocument/2006/relationships" r:embed="rId2"/>
        <a:stretch>
          <a:fillRect/>
        </a:stretch>
      </xdr:blipFill>
      <xdr:spPr>
        <a:xfrm>
          <a:off x="7210425" y="11087100"/>
          <a:ext cx="4562475" cy="2667000"/>
        </a:xfrm>
        <a:prstGeom prst="rect">
          <a:avLst/>
        </a:prstGeom>
      </xdr:spPr>
    </xdr:pic>
    <xdr:clientData/>
  </xdr:twoCellAnchor>
  <xdr:twoCellAnchor editAs="oneCell">
    <xdr:from>
      <xdr:col>3</xdr:col>
      <xdr:colOff>257175</xdr:colOff>
      <xdr:row>59</xdr:row>
      <xdr:rowOff>38100</xdr:rowOff>
    </xdr:from>
    <xdr:to>
      <xdr:col>9</xdr:col>
      <xdr:colOff>184119</xdr:colOff>
      <xdr:row>76</xdr:row>
      <xdr:rowOff>12470</xdr:rowOff>
    </xdr:to>
    <xdr:pic>
      <xdr:nvPicPr>
        <xdr:cNvPr id="5" name="Picture 4">
          <a:extLst>
            <a:ext uri="{FF2B5EF4-FFF2-40B4-BE49-F238E27FC236}">
              <a16:creationId xmlns:a16="http://schemas.microsoft.com/office/drawing/2014/main" id="{3EFC2C3A-4FB8-C908-AECE-54697F6A13A4}"/>
            </a:ext>
            <a:ext uri="{147F2762-F138-4A5C-976F-8EAC2B608ADB}">
              <a16:predDERef xmlns:a16="http://schemas.microsoft.com/office/drawing/2014/main" pred="{0E4CEF7C-EDC7-A196-9580-06E744545BDC}"/>
            </a:ext>
          </a:extLst>
        </xdr:cNvPr>
        <xdr:cNvPicPr>
          <a:picLocks noChangeAspect="1"/>
        </xdr:cNvPicPr>
      </xdr:nvPicPr>
      <xdr:blipFill>
        <a:blip xmlns:r="http://schemas.openxmlformats.org/officeDocument/2006/relationships" r:embed="rId3"/>
        <a:stretch>
          <a:fillRect/>
        </a:stretch>
      </xdr:blipFill>
      <xdr:spPr>
        <a:xfrm>
          <a:off x="4124325" y="13982700"/>
          <a:ext cx="5499069" cy="32128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590550</xdr:colOff>
      <xdr:row>62</xdr:row>
      <xdr:rowOff>57150</xdr:rowOff>
    </xdr:from>
    <xdr:to>
      <xdr:col>10</xdr:col>
      <xdr:colOff>136494</xdr:colOff>
      <xdr:row>79</xdr:row>
      <xdr:rowOff>31520</xdr:rowOff>
    </xdr:to>
    <xdr:pic>
      <xdr:nvPicPr>
        <xdr:cNvPr id="2" name="Picture 1">
          <a:extLst>
            <a:ext uri="{FF2B5EF4-FFF2-40B4-BE49-F238E27FC236}">
              <a16:creationId xmlns:a16="http://schemas.microsoft.com/office/drawing/2014/main" id="{4BEE73F0-128A-E4EE-3EA1-7C2D422093ED}"/>
            </a:ext>
          </a:extLst>
        </xdr:cNvPr>
        <xdr:cNvPicPr>
          <a:picLocks noChangeAspect="1"/>
        </xdr:cNvPicPr>
      </xdr:nvPicPr>
      <xdr:blipFill>
        <a:blip xmlns:r="http://schemas.openxmlformats.org/officeDocument/2006/relationships" r:embed="rId1"/>
        <a:stretch>
          <a:fillRect/>
        </a:stretch>
      </xdr:blipFill>
      <xdr:spPr>
        <a:xfrm>
          <a:off x="4457700" y="14754225"/>
          <a:ext cx="5499069" cy="3212870"/>
        </a:xfrm>
        <a:prstGeom prst="rect">
          <a:avLst/>
        </a:prstGeom>
      </xdr:spPr>
    </xdr:pic>
    <xdr:clientData/>
  </xdr:twoCellAnchor>
  <xdr:twoCellAnchor editAs="oneCell">
    <xdr:from>
      <xdr:col>2</xdr:col>
      <xdr:colOff>0</xdr:colOff>
      <xdr:row>48</xdr:row>
      <xdr:rowOff>0</xdr:rowOff>
    </xdr:from>
    <xdr:to>
      <xdr:col>5</xdr:col>
      <xdr:colOff>314325</xdr:colOff>
      <xdr:row>62</xdr:row>
      <xdr:rowOff>0</xdr:rowOff>
    </xdr:to>
    <xdr:pic>
      <xdr:nvPicPr>
        <xdr:cNvPr id="3" name="Picture 2">
          <a:extLst>
            <a:ext uri="{FF2B5EF4-FFF2-40B4-BE49-F238E27FC236}">
              <a16:creationId xmlns:a16="http://schemas.microsoft.com/office/drawing/2014/main" id="{457616A4-F140-4064-FA42-C02A085241EB}"/>
            </a:ext>
            <a:ext uri="{147F2762-F138-4A5C-976F-8EAC2B608ADB}">
              <a16:predDERef xmlns:a16="http://schemas.microsoft.com/office/drawing/2014/main" pred="{4BEE73F0-128A-E4EE-3EA1-7C2D422093ED}"/>
            </a:ext>
          </a:extLst>
        </xdr:cNvPr>
        <xdr:cNvPicPr>
          <a:picLocks noChangeAspect="1"/>
        </xdr:cNvPicPr>
      </xdr:nvPicPr>
      <xdr:blipFill>
        <a:blip xmlns:r="http://schemas.openxmlformats.org/officeDocument/2006/relationships" r:embed="rId2"/>
        <a:stretch>
          <a:fillRect/>
        </a:stretch>
      </xdr:blipFill>
      <xdr:spPr>
        <a:xfrm>
          <a:off x="1933575" y="12030075"/>
          <a:ext cx="4562475" cy="2667000"/>
        </a:xfrm>
        <a:prstGeom prst="rect">
          <a:avLst/>
        </a:prstGeom>
      </xdr:spPr>
    </xdr:pic>
    <xdr:clientData/>
  </xdr:twoCellAnchor>
  <xdr:twoCellAnchor editAs="oneCell">
    <xdr:from>
      <xdr:col>6</xdr:col>
      <xdr:colOff>0</xdr:colOff>
      <xdr:row>48</xdr:row>
      <xdr:rowOff>0</xdr:rowOff>
    </xdr:from>
    <xdr:to>
      <xdr:col>12</xdr:col>
      <xdr:colOff>438150</xdr:colOff>
      <xdr:row>62</xdr:row>
      <xdr:rowOff>0</xdr:rowOff>
    </xdr:to>
    <xdr:pic>
      <xdr:nvPicPr>
        <xdr:cNvPr id="4" name="Picture 3">
          <a:extLst>
            <a:ext uri="{FF2B5EF4-FFF2-40B4-BE49-F238E27FC236}">
              <a16:creationId xmlns:a16="http://schemas.microsoft.com/office/drawing/2014/main" id="{268D1B7F-8F09-CE7C-B58B-6D60BC1E8B84}"/>
            </a:ext>
            <a:ext uri="{147F2762-F138-4A5C-976F-8EAC2B608ADB}">
              <a16:predDERef xmlns:a16="http://schemas.microsoft.com/office/drawing/2014/main" pred="{457616A4-F140-4064-FA42-C02A085241EB}"/>
            </a:ext>
          </a:extLst>
        </xdr:cNvPr>
        <xdr:cNvPicPr>
          <a:picLocks noChangeAspect="1"/>
        </xdr:cNvPicPr>
      </xdr:nvPicPr>
      <xdr:blipFill>
        <a:blip xmlns:r="http://schemas.openxmlformats.org/officeDocument/2006/relationships" r:embed="rId3"/>
        <a:stretch>
          <a:fillRect/>
        </a:stretch>
      </xdr:blipFill>
      <xdr:spPr>
        <a:xfrm>
          <a:off x="6915150" y="12030075"/>
          <a:ext cx="4562475" cy="2667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FF61-1A89-4C26-9BDF-6265BFD54941}">
  <dimension ref="B1:M33"/>
  <sheetViews>
    <sheetView tabSelected="1" workbookViewId="0">
      <selection activeCell="R21" sqref="R21"/>
    </sheetView>
  </sheetViews>
  <sheetFormatPr baseColWidth="10" defaultColWidth="8.83203125" defaultRowHeight="15" x14ac:dyDescent="0.2"/>
  <cols>
    <col min="2" max="2" width="26.5" customWidth="1"/>
    <col min="3" max="3" width="22.5" bestFit="1" customWidth="1"/>
    <col min="5" max="5" width="21.6640625" customWidth="1"/>
    <col min="6" max="6" width="9.83203125" bestFit="1" customWidth="1"/>
    <col min="7" max="7" width="11" customWidth="1"/>
  </cols>
  <sheetData>
    <row r="1" spans="2:12" ht="37" x14ac:dyDescent="0.2">
      <c r="B1" s="845" t="s">
        <v>0</v>
      </c>
      <c r="C1" s="846"/>
      <c r="D1" s="846"/>
      <c r="E1" s="846"/>
      <c r="F1" s="846"/>
      <c r="G1" s="846"/>
      <c r="H1" s="846"/>
      <c r="I1" s="846"/>
      <c r="J1" s="846"/>
      <c r="K1" s="846"/>
      <c r="L1" s="847"/>
    </row>
    <row r="2" spans="2:12" ht="120" customHeight="1" x14ac:dyDescent="0.2">
      <c r="B2" s="848" t="s">
        <v>1</v>
      </c>
      <c r="C2" s="849"/>
      <c r="D2" s="849"/>
      <c r="E2" s="849"/>
      <c r="F2" s="807"/>
      <c r="G2" s="850" t="s">
        <v>2</v>
      </c>
      <c r="H2" s="851"/>
      <c r="I2" s="851"/>
      <c r="J2" s="851"/>
      <c r="K2" s="851"/>
      <c r="L2" s="852"/>
    </row>
    <row r="3" spans="2:12" ht="128.25" customHeight="1" x14ac:dyDescent="0.2">
      <c r="B3" s="853" t="s">
        <v>3</v>
      </c>
      <c r="C3" s="854"/>
      <c r="D3" s="854"/>
      <c r="E3" s="854"/>
      <c r="F3" s="854"/>
      <c r="G3" s="855" t="s">
        <v>4</v>
      </c>
      <c r="H3" s="856"/>
      <c r="I3" s="856"/>
      <c r="J3" s="856"/>
      <c r="K3" s="856"/>
      <c r="L3" s="857"/>
    </row>
    <row r="4" spans="2:12" ht="104.25" customHeight="1" x14ac:dyDescent="0.2">
      <c r="B4" s="858" t="s">
        <v>5</v>
      </c>
      <c r="C4" s="859"/>
      <c r="D4" s="859"/>
      <c r="E4" s="859"/>
      <c r="F4" s="859"/>
      <c r="G4" s="860" t="s">
        <v>6</v>
      </c>
      <c r="H4" s="861"/>
      <c r="I4" s="861"/>
      <c r="J4" s="861"/>
      <c r="K4" s="861"/>
      <c r="L4" s="862"/>
    </row>
    <row r="5" spans="2:12" ht="104.25" customHeight="1" x14ac:dyDescent="0.2">
      <c r="B5" s="863" t="s">
        <v>7</v>
      </c>
      <c r="C5" s="864"/>
      <c r="D5" s="864"/>
      <c r="E5" s="864"/>
      <c r="F5" s="864"/>
      <c r="G5" s="865" t="s">
        <v>8</v>
      </c>
      <c r="H5" s="866"/>
      <c r="I5" s="866"/>
      <c r="J5" s="866"/>
      <c r="K5" s="866"/>
      <c r="L5" s="867"/>
    </row>
    <row r="7" spans="2:12" ht="162.75" customHeight="1" x14ac:dyDescent="0.2">
      <c r="B7" s="1" t="s">
        <v>9</v>
      </c>
      <c r="C7" s="836" t="s">
        <v>10</v>
      </c>
      <c r="D7" s="837"/>
      <c r="E7" s="837"/>
      <c r="F7" s="837"/>
      <c r="G7" s="837"/>
      <c r="H7" s="837"/>
      <c r="I7" s="837"/>
      <c r="J7" s="837"/>
      <c r="K7" s="837"/>
      <c r="L7" s="838"/>
    </row>
    <row r="11" spans="2:12" ht="48" x14ac:dyDescent="0.2">
      <c r="B11" s="839" t="s">
        <v>11</v>
      </c>
      <c r="C11" s="808" t="s">
        <v>12</v>
      </c>
      <c r="D11" s="808" t="s">
        <v>13</v>
      </c>
      <c r="E11" s="809" t="s">
        <v>14</v>
      </c>
      <c r="F11" s="809" t="s">
        <v>15</v>
      </c>
      <c r="G11" s="810" t="s">
        <v>16</v>
      </c>
    </row>
    <row r="12" spans="2:12" x14ac:dyDescent="0.2">
      <c r="B12" s="840"/>
      <c r="C12" s="811" t="s">
        <v>17</v>
      </c>
      <c r="D12" s="812" t="s">
        <v>18</v>
      </c>
      <c r="E12" s="812">
        <v>41.4</v>
      </c>
      <c r="F12" s="812" t="s">
        <v>19</v>
      </c>
      <c r="G12" s="813" t="s">
        <v>20</v>
      </c>
    </row>
    <row r="13" spans="2:12" x14ac:dyDescent="0.2">
      <c r="B13" s="840"/>
      <c r="C13" s="814" t="s">
        <v>21</v>
      </c>
      <c r="D13" s="815" t="s">
        <v>22</v>
      </c>
      <c r="E13" s="815">
        <v>40.200000000000003</v>
      </c>
      <c r="F13" s="815" t="s">
        <v>23</v>
      </c>
      <c r="G13" s="816"/>
    </row>
    <row r="14" spans="2:12" x14ac:dyDescent="0.2">
      <c r="B14" s="840"/>
      <c r="C14" s="817" t="s">
        <v>24</v>
      </c>
      <c r="D14" s="818" t="s">
        <v>25</v>
      </c>
      <c r="E14" s="818">
        <v>40.9</v>
      </c>
      <c r="F14" s="818" t="s">
        <v>26</v>
      </c>
      <c r="G14" s="819"/>
    </row>
    <row r="15" spans="2:12" x14ac:dyDescent="0.2">
      <c r="B15" s="840"/>
      <c r="C15" s="811" t="s">
        <v>27</v>
      </c>
      <c r="D15" s="831"/>
      <c r="E15" s="831"/>
      <c r="F15" s="831"/>
      <c r="G15" s="820"/>
    </row>
    <row r="16" spans="2:12" x14ac:dyDescent="0.2">
      <c r="B16" s="840"/>
      <c r="C16" s="821" t="s">
        <v>28</v>
      </c>
      <c r="D16" s="822" t="s">
        <v>29</v>
      </c>
      <c r="E16" s="822">
        <v>47</v>
      </c>
      <c r="F16" s="822" t="s">
        <v>30</v>
      </c>
      <c r="G16" s="823"/>
    </row>
    <row r="17" spans="2:13" x14ac:dyDescent="0.2">
      <c r="B17" s="840"/>
      <c r="C17" s="824" t="s">
        <v>31</v>
      </c>
      <c r="D17" s="830" t="s">
        <v>32</v>
      </c>
      <c r="E17" s="830">
        <v>39.6</v>
      </c>
      <c r="F17" s="830" t="s">
        <v>33</v>
      </c>
      <c r="G17" s="825"/>
    </row>
    <row r="18" spans="2:13" x14ac:dyDescent="0.2">
      <c r="B18" s="840"/>
      <c r="C18" s="817" t="s">
        <v>34</v>
      </c>
      <c r="D18" s="818" t="s">
        <v>35</v>
      </c>
      <c r="E18" s="818">
        <v>38.799999999999997</v>
      </c>
      <c r="F18" s="818" t="s">
        <v>36</v>
      </c>
      <c r="G18" s="832" t="s">
        <v>37</v>
      </c>
    </row>
    <row r="19" spans="2:13" x14ac:dyDescent="0.2">
      <c r="B19" s="841"/>
      <c r="C19" s="826" t="s">
        <v>38</v>
      </c>
      <c r="D19" s="827" t="s">
        <v>39</v>
      </c>
      <c r="E19" s="827">
        <v>42</v>
      </c>
      <c r="F19" s="827" t="s">
        <v>40</v>
      </c>
      <c r="G19" s="828" t="s">
        <v>41</v>
      </c>
    </row>
    <row r="23" spans="2:13" ht="151.5" customHeight="1" x14ac:dyDescent="0.2">
      <c r="B23" s="829" t="s">
        <v>42</v>
      </c>
      <c r="C23" s="842" t="s">
        <v>43</v>
      </c>
      <c r="D23" s="843"/>
      <c r="E23" s="843"/>
      <c r="F23" s="843"/>
      <c r="G23" s="843"/>
      <c r="H23" s="843"/>
      <c r="I23" s="843"/>
      <c r="J23" s="843"/>
      <c r="K23" s="843"/>
      <c r="L23" s="843"/>
      <c r="M23" s="844"/>
    </row>
    <row r="26" spans="2:13" ht="48" x14ac:dyDescent="0.2">
      <c r="B26" s="833" t="s">
        <v>11</v>
      </c>
      <c r="C26" s="135" t="s">
        <v>12</v>
      </c>
      <c r="D26" s="136" t="s">
        <v>13</v>
      </c>
      <c r="E26" s="137" t="s">
        <v>14</v>
      </c>
      <c r="F26" s="137" t="s">
        <v>15</v>
      </c>
      <c r="G26" s="138" t="s">
        <v>16</v>
      </c>
    </row>
    <row r="27" spans="2:13" x14ac:dyDescent="0.2">
      <c r="B27" s="834"/>
      <c r="C27" s="174" t="s">
        <v>17</v>
      </c>
      <c r="D27" s="140" t="s">
        <v>44</v>
      </c>
      <c r="E27" s="140">
        <v>48.6</v>
      </c>
      <c r="F27" s="140" t="s">
        <v>45</v>
      </c>
      <c r="G27" s="141"/>
    </row>
    <row r="28" spans="2:13" x14ac:dyDescent="0.2">
      <c r="B28" s="834"/>
      <c r="C28" s="378" t="s">
        <v>21</v>
      </c>
      <c r="D28" s="30" t="s">
        <v>46</v>
      </c>
      <c r="E28" s="121">
        <v>47.5</v>
      </c>
      <c r="F28" s="121" t="s">
        <v>47</v>
      </c>
      <c r="G28" s="375"/>
    </row>
    <row r="29" spans="2:13" x14ac:dyDescent="0.2">
      <c r="B29" s="834"/>
      <c r="C29" s="378" t="s">
        <v>24</v>
      </c>
      <c r="D29" s="121" t="s">
        <v>48</v>
      </c>
      <c r="E29" s="121">
        <v>41.5</v>
      </c>
      <c r="F29" s="121" t="s">
        <v>49</v>
      </c>
      <c r="G29" s="375"/>
    </row>
    <row r="30" spans="2:13" x14ac:dyDescent="0.2">
      <c r="B30" s="834"/>
      <c r="C30" s="174" t="s">
        <v>27</v>
      </c>
      <c r="D30" s="190" t="s">
        <v>50</v>
      </c>
      <c r="E30" s="190">
        <v>47</v>
      </c>
      <c r="F30" s="190" t="s">
        <v>51</v>
      </c>
      <c r="G30" s="175"/>
    </row>
    <row r="31" spans="2:13" x14ac:dyDescent="0.2">
      <c r="B31" s="834"/>
      <c r="C31" s="176" t="s">
        <v>31</v>
      </c>
      <c r="D31" s="166" t="s">
        <v>52</v>
      </c>
      <c r="E31" s="166">
        <v>50.5</v>
      </c>
      <c r="F31" s="166" t="s">
        <v>53</v>
      </c>
      <c r="G31" s="177"/>
    </row>
    <row r="32" spans="2:13" x14ac:dyDescent="0.2">
      <c r="B32" s="834"/>
      <c r="C32" s="172" t="s">
        <v>34</v>
      </c>
      <c r="D32" s="336" t="s">
        <v>50</v>
      </c>
      <c r="E32" s="336">
        <v>44</v>
      </c>
      <c r="F32" s="336" t="s">
        <v>51</v>
      </c>
      <c r="G32" s="173"/>
    </row>
    <row r="33" spans="2:7" x14ac:dyDescent="0.2">
      <c r="B33" s="835"/>
      <c r="C33" s="678" t="s">
        <v>38</v>
      </c>
      <c r="D33" s="81" t="s">
        <v>54</v>
      </c>
      <c r="E33" s="81">
        <v>48.2</v>
      </c>
      <c r="F33" s="81" t="s">
        <v>55</v>
      </c>
      <c r="G33" s="153"/>
    </row>
  </sheetData>
  <mergeCells count="13">
    <mergeCell ref="B26:B33"/>
    <mergeCell ref="C7:L7"/>
    <mergeCell ref="B11:B19"/>
    <mergeCell ref="C23:M23"/>
    <mergeCell ref="B1:L1"/>
    <mergeCell ref="B2:E2"/>
    <mergeCell ref="G2:L2"/>
    <mergeCell ref="B3:F3"/>
    <mergeCell ref="G3:L3"/>
    <mergeCell ref="B4:F4"/>
    <mergeCell ref="G4:L4"/>
    <mergeCell ref="B5:F5"/>
    <mergeCell ref="G5:L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894FA-7B07-4323-8FAD-4D9E318E8DD9}">
  <dimension ref="A1:Y44"/>
  <sheetViews>
    <sheetView workbookViewId="0">
      <selection activeCell="C10" sqref="C10:E10"/>
    </sheetView>
  </sheetViews>
  <sheetFormatPr baseColWidth="10" defaultColWidth="8.83203125" defaultRowHeight="15" x14ac:dyDescent="0.2"/>
  <cols>
    <col min="1" max="1" width="18" customWidth="1"/>
    <col min="2" max="2" width="11.5" bestFit="1" customWidth="1"/>
    <col min="3" max="3" width="27.5" customWidth="1"/>
    <col min="4" max="4" width="22" bestFit="1" customWidth="1"/>
    <col min="5" max="5" width="13.5" customWidth="1"/>
    <col min="6" max="6" width="12.5" customWidth="1"/>
    <col min="7" max="7" width="12" customWidth="1"/>
    <col min="8" max="8" width="10.83203125" customWidth="1"/>
  </cols>
  <sheetData>
    <row r="1" spans="1:25" ht="33" x14ac:dyDescent="0.2">
      <c r="A1" s="925" t="s">
        <v>327</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54.5" customHeight="1" x14ac:dyDescent="0.2">
      <c r="A3" s="64" t="s">
        <v>232</v>
      </c>
      <c r="B3" s="933" t="s">
        <v>328</v>
      </c>
      <c r="C3" s="934"/>
      <c r="D3" s="934"/>
      <c r="E3" s="934"/>
      <c r="F3" s="934"/>
      <c r="G3" s="934"/>
      <c r="H3" s="934"/>
      <c r="I3" s="934"/>
      <c r="J3" s="934"/>
      <c r="K3" s="934"/>
      <c r="L3" s="934"/>
      <c r="M3" s="934"/>
      <c r="N3" s="935"/>
    </row>
    <row r="5" spans="1:25" ht="19" x14ac:dyDescent="0.25">
      <c r="A5" s="995" t="s">
        <v>59</v>
      </c>
      <c r="B5" s="996"/>
      <c r="C5" s="996"/>
      <c r="D5" s="1011"/>
      <c r="E5" s="539"/>
      <c r="F5" s="967" t="s">
        <v>60</v>
      </c>
      <c r="G5" s="977" t="s">
        <v>61</v>
      </c>
      <c r="H5" s="977"/>
      <c r="I5" s="1018"/>
      <c r="J5" s="890" t="s">
        <v>62</v>
      </c>
      <c r="K5" s="890"/>
      <c r="L5" s="890"/>
      <c r="M5" s="890"/>
      <c r="N5" s="891"/>
      <c r="O5" s="892" t="s">
        <v>63</v>
      </c>
      <c r="P5" s="893"/>
      <c r="Q5" s="893"/>
      <c r="R5" s="893"/>
      <c r="S5" s="894"/>
      <c r="T5" s="895" t="s">
        <v>64</v>
      </c>
      <c r="U5" s="896"/>
      <c r="V5" s="896"/>
      <c r="W5" s="896"/>
      <c r="X5" s="944"/>
    </row>
    <row r="6" spans="1:25" ht="16" x14ac:dyDescent="0.2">
      <c r="A6" s="997"/>
      <c r="B6" s="998"/>
      <c r="C6" s="998"/>
      <c r="D6" s="1012"/>
      <c r="E6" s="540"/>
      <c r="F6" s="1022"/>
      <c r="G6" s="541" t="s">
        <v>66</v>
      </c>
      <c r="H6" s="542" t="s">
        <v>67</v>
      </c>
      <c r="I6" s="543" t="s">
        <v>68</v>
      </c>
      <c r="J6" s="57">
        <v>1</v>
      </c>
      <c r="K6" s="11">
        <v>2</v>
      </c>
      <c r="L6" s="11">
        <v>3</v>
      </c>
      <c r="M6" s="11">
        <v>4</v>
      </c>
      <c r="N6" s="200">
        <v>5</v>
      </c>
      <c r="O6" s="10">
        <v>6</v>
      </c>
      <c r="P6" s="11">
        <v>7</v>
      </c>
      <c r="Q6" s="11">
        <v>8</v>
      </c>
      <c r="R6" s="11">
        <v>9</v>
      </c>
      <c r="S6" s="12">
        <v>10</v>
      </c>
      <c r="T6" s="57">
        <v>11</v>
      </c>
      <c r="U6" s="11">
        <v>12</v>
      </c>
      <c r="V6" s="11">
        <v>13</v>
      </c>
      <c r="W6" s="11">
        <v>14</v>
      </c>
      <c r="X6" s="200">
        <v>15</v>
      </c>
    </row>
    <row r="7" spans="1:25" x14ac:dyDescent="0.2">
      <c r="A7" s="997"/>
      <c r="B7" s="998"/>
      <c r="C7" s="998"/>
      <c r="D7" s="998"/>
      <c r="E7" s="544" t="s">
        <v>70</v>
      </c>
      <c r="F7" s="803">
        <v>40</v>
      </c>
      <c r="G7" s="584">
        <v>12.916666666666666</v>
      </c>
      <c r="H7" s="585">
        <v>12.916666666666666</v>
      </c>
      <c r="I7" s="584">
        <v>13.6</v>
      </c>
      <c r="J7" s="586">
        <v>2.6666666666666665</v>
      </c>
      <c r="K7" s="587">
        <v>2.4166666666666665</v>
      </c>
      <c r="L7" s="587">
        <v>2.6666666666666665</v>
      </c>
      <c r="M7" s="587">
        <v>2.5</v>
      </c>
      <c r="N7" s="588">
        <v>2.6666666666666665</v>
      </c>
      <c r="O7" s="589">
        <v>3</v>
      </c>
      <c r="P7" s="587">
        <v>2.8333333333333335</v>
      </c>
      <c r="Q7" s="587">
        <v>2.5</v>
      </c>
      <c r="R7" s="587">
        <v>2.1666666666666665</v>
      </c>
      <c r="S7" s="590">
        <v>2.4166666666666665</v>
      </c>
      <c r="T7" s="586">
        <v>2.8</v>
      </c>
      <c r="U7" s="587">
        <v>3.1</v>
      </c>
      <c r="V7" s="587">
        <v>2.2999999999999998</v>
      </c>
      <c r="W7" s="587">
        <v>2.8</v>
      </c>
      <c r="X7" s="588">
        <v>2.6</v>
      </c>
    </row>
    <row r="8" spans="1:25" x14ac:dyDescent="0.2">
      <c r="A8" s="997"/>
      <c r="B8" s="998"/>
      <c r="C8" s="998"/>
      <c r="D8" s="1012"/>
      <c r="E8" s="346" t="s">
        <v>71</v>
      </c>
      <c r="F8" s="212">
        <v>40.5</v>
      </c>
      <c r="G8" s="546">
        <v>13.3</v>
      </c>
      <c r="H8" s="547">
        <v>13.5</v>
      </c>
      <c r="I8" s="546">
        <v>13.3</v>
      </c>
      <c r="J8" s="548">
        <v>3</v>
      </c>
      <c r="K8" s="549">
        <v>2.5</v>
      </c>
      <c r="L8" s="549">
        <v>2.7</v>
      </c>
      <c r="M8" s="549">
        <v>2.5</v>
      </c>
      <c r="N8" s="550">
        <v>2.8</v>
      </c>
      <c r="O8" s="551">
        <v>3</v>
      </c>
      <c r="P8" s="549">
        <v>2.8</v>
      </c>
      <c r="Q8" s="549">
        <v>2.8</v>
      </c>
      <c r="R8" s="549">
        <v>2.5</v>
      </c>
      <c r="S8" s="552">
        <v>2.5</v>
      </c>
      <c r="T8" s="548">
        <v>2.7</v>
      </c>
      <c r="U8" s="549">
        <v>3.1</v>
      </c>
      <c r="V8" s="549">
        <v>2.4</v>
      </c>
      <c r="W8" s="549">
        <v>2.5</v>
      </c>
      <c r="X8" s="550">
        <v>2.8</v>
      </c>
    </row>
    <row r="9" spans="1:25" x14ac:dyDescent="0.2">
      <c r="A9" s="999"/>
      <c r="B9" s="1000"/>
      <c r="C9" s="1000"/>
      <c r="D9" s="1013"/>
      <c r="E9" s="346" t="s">
        <v>72</v>
      </c>
      <c r="F9" s="217">
        <v>44.9</v>
      </c>
      <c r="G9" s="218">
        <v>15</v>
      </c>
      <c r="H9" s="217">
        <v>14.8</v>
      </c>
      <c r="I9" s="218">
        <v>15.1</v>
      </c>
      <c r="J9" s="80">
        <v>3</v>
      </c>
      <c r="K9" s="81">
        <v>3</v>
      </c>
      <c r="L9" s="81">
        <v>3.1</v>
      </c>
      <c r="M9" s="81">
        <v>2.9</v>
      </c>
      <c r="N9" s="83">
        <v>3</v>
      </c>
      <c r="O9" s="84">
        <v>3</v>
      </c>
      <c r="P9" s="81">
        <v>3</v>
      </c>
      <c r="Q9" s="81">
        <v>3</v>
      </c>
      <c r="R9" s="81">
        <v>2.9</v>
      </c>
      <c r="S9" s="82">
        <v>2.8</v>
      </c>
      <c r="T9" s="80">
        <v>3</v>
      </c>
      <c r="U9" s="81">
        <v>3.3</v>
      </c>
      <c r="V9" s="81">
        <v>2.8</v>
      </c>
      <c r="W9" s="81">
        <v>2.9</v>
      </c>
      <c r="X9" s="83">
        <v>3</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34"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9" x14ac:dyDescent="0.25">
      <c r="A14" s="945" t="s">
        <v>234</v>
      </c>
      <c r="B14" s="949" t="s">
        <v>83</v>
      </c>
      <c r="C14" s="951" t="s">
        <v>84</v>
      </c>
      <c r="D14" s="10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x14ac:dyDescent="0.2">
      <c r="A15" s="946"/>
      <c r="B15" s="979"/>
      <c r="C15" s="981"/>
      <c r="D15" s="1015"/>
      <c r="E15" s="909"/>
      <c r="F15" s="979"/>
      <c r="G15" s="220" t="s">
        <v>66</v>
      </c>
      <c r="H15" s="221" t="s">
        <v>67</v>
      </c>
      <c r="I15" s="295" t="s">
        <v>68</v>
      </c>
      <c r="J15" s="90">
        <v>1</v>
      </c>
      <c r="K15" s="91">
        <v>2</v>
      </c>
      <c r="L15" s="91">
        <v>3</v>
      </c>
      <c r="M15" s="91">
        <v>4</v>
      </c>
      <c r="N15" s="92">
        <v>5</v>
      </c>
      <c r="O15" s="225">
        <v>6</v>
      </c>
      <c r="P15" s="226">
        <v>7</v>
      </c>
      <c r="Q15" s="226">
        <v>8</v>
      </c>
      <c r="R15" s="226">
        <v>9</v>
      </c>
      <c r="S15" s="227">
        <v>10</v>
      </c>
      <c r="T15" s="96">
        <v>11</v>
      </c>
      <c r="U15" s="97">
        <v>12</v>
      </c>
      <c r="V15" s="97">
        <v>13</v>
      </c>
      <c r="W15" s="97">
        <v>14</v>
      </c>
      <c r="X15" s="98">
        <v>15</v>
      </c>
    </row>
    <row r="16" spans="1:25" x14ac:dyDescent="0.2">
      <c r="A16" s="946"/>
      <c r="B16" s="556">
        <v>45029</v>
      </c>
      <c r="C16" s="447" t="s">
        <v>329</v>
      </c>
      <c r="D16" s="560" t="s">
        <v>133</v>
      </c>
      <c r="E16" s="561" t="s">
        <v>17</v>
      </c>
      <c r="F16" s="257">
        <v>44</v>
      </c>
      <c r="G16" s="257">
        <v>15</v>
      </c>
      <c r="H16" s="257">
        <v>14</v>
      </c>
      <c r="I16" s="257">
        <v>15</v>
      </c>
      <c r="J16" s="257">
        <v>3</v>
      </c>
      <c r="K16" s="257">
        <v>3</v>
      </c>
      <c r="L16" s="257">
        <v>3</v>
      </c>
      <c r="M16" s="257">
        <v>3</v>
      </c>
      <c r="N16" s="257">
        <v>3</v>
      </c>
      <c r="O16" s="257">
        <v>3</v>
      </c>
      <c r="P16" s="257">
        <v>3</v>
      </c>
      <c r="Q16" s="257">
        <v>3</v>
      </c>
      <c r="R16" s="474">
        <v>2.5</v>
      </c>
      <c r="S16" s="474">
        <v>2.5</v>
      </c>
      <c r="T16" s="257">
        <v>3</v>
      </c>
      <c r="U16" s="257">
        <v>3</v>
      </c>
      <c r="V16" s="257">
        <v>3</v>
      </c>
      <c r="W16" s="257">
        <v>3</v>
      </c>
      <c r="X16" s="515">
        <v>3</v>
      </c>
    </row>
    <row r="17" spans="1:24" x14ac:dyDescent="0.2">
      <c r="A17" s="946"/>
      <c r="B17" s="557">
        <v>45029</v>
      </c>
      <c r="C17" s="448" t="s">
        <v>330</v>
      </c>
      <c r="D17" s="455" t="s">
        <v>133</v>
      </c>
      <c r="E17" s="307" t="s">
        <v>17</v>
      </c>
      <c r="F17" s="735">
        <v>32</v>
      </c>
      <c r="G17" s="247">
        <v>12</v>
      </c>
      <c r="H17" s="247">
        <v>11</v>
      </c>
      <c r="I17" s="247">
        <v>9</v>
      </c>
      <c r="J17" s="247">
        <v>3</v>
      </c>
      <c r="K17" s="432">
        <v>2</v>
      </c>
      <c r="L17" s="432">
        <v>2</v>
      </c>
      <c r="M17" s="432">
        <v>2</v>
      </c>
      <c r="N17" s="247">
        <v>3</v>
      </c>
      <c r="O17" s="247">
        <v>3</v>
      </c>
      <c r="P17" s="432">
        <v>2</v>
      </c>
      <c r="Q17" s="432">
        <v>2</v>
      </c>
      <c r="R17" s="432">
        <v>2</v>
      </c>
      <c r="S17" s="432">
        <v>2</v>
      </c>
      <c r="T17" s="432">
        <v>2</v>
      </c>
      <c r="U17" s="247">
        <v>3</v>
      </c>
      <c r="V17" s="434">
        <v>1</v>
      </c>
      <c r="W17" s="432">
        <v>2</v>
      </c>
      <c r="X17" s="562">
        <v>1</v>
      </c>
    </row>
    <row r="18" spans="1:24" x14ac:dyDescent="0.2">
      <c r="A18" s="946"/>
      <c r="B18" s="558">
        <v>45029</v>
      </c>
      <c r="C18" s="448" t="s">
        <v>331</v>
      </c>
      <c r="D18" s="455" t="s">
        <v>133</v>
      </c>
      <c r="E18" s="307" t="s">
        <v>17</v>
      </c>
      <c r="F18" s="327" t="s">
        <v>269</v>
      </c>
      <c r="G18" s="247">
        <v>11</v>
      </c>
      <c r="H18" s="247">
        <v>12</v>
      </c>
      <c r="I18" s="327" t="s">
        <v>269</v>
      </c>
      <c r="J18" s="432">
        <v>2</v>
      </c>
      <c r="K18" s="432">
        <v>2</v>
      </c>
      <c r="L18" s="247">
        <v>3</v>
      </c>
      <c r="M18" s="432">
        <v>2</v>
      </c>
      <c r="N18" s="432">
        <v>2</v>
      </c>
      <c r="O18" s="247">
        <v>3</v>
      </c>
      <c r="P18" s="247">
        <v>3</v>
      </c>
      <c r="Q18" s="432">
        <v>2</v>
      </c>
      <c r="R18" s="432">
        <v>2</v>
      </c>
      <c r="S18" s="432">
        <v>2</v>
      </c>
      <c r="T18" s="327" t="s">
        <v>270</v>
      </c>
      <c r="U18" s="327" t="s">
        <v>270</v>
      </c>
      <c r="V18" s="327" t="s">
        <v>270</v>
      </c>
      <c r="W18" s="327" t="s">
        <v>270</v>
      </c>
      <c r="X18" s="462" t="s">
        <v>270</v>
      </c>
    </row>
    <row r="19" spans="1:24" x14ac:dyDescent="0.2">
      <c r="A19" s="946"/>
      <c r="B19" s="557">
        <v>45134</v>
      </c>
      <c r="C19" s="718" t="s">
        <v>332</v>
      </c>
      <c r="D19" s="453" t="s">
        <v>133</v>
      </c>
      <c r="E19" s="461" t="s">
        <v>17</v>
      </c>
      <c r="F19" s="247">
        <v>37</v>
      </c>
      <c r="G19" s="247">
        <v>11</v>
      </c>
      <c r="H19" s="247">
        <v>12</v>
      </c>
      <c r="I19" s="247">
        <v>14</v>
      </c>
      <c r="J19" s="432">
        <v>2</v>
      </c>
      <c r="K19" s="432">
        <v>2</v>
      </c>
      <c r="L19" s="247">
        <v>3</v>
      </c>
      <c r="M19" s="432">
        <v>2</v>
      </c>
      <c r="N19" s="432">
        <v>2</v>
      </c>
      <c r="O19" s="247">
        <v>3</v>
      </c>
      <c r="P19" s="247">
        <v>3</v>
      </c>
      <c r="Q19" s="432">
        <v>2</v>
      </c>
      <c r="R19" s="432">
        <v>2</v>
      </c>
      <c r="S19" s="432">
        <v>2</v>
      </c>
      <c r="T19" s="247">
        <v>3</v>
      </c>
      <c r="U19" s="247">
        <v>3</v>
      </c>
      <c r="V19" s="432">
        <v>2</v>
      </c>
      <c r="W19" s="247">
        <v>3</v>
      </c>
      <c r="X19" s="263">
        <v>3</v>
      </c>
    </row>
    <row r="20" spans="1:24" x14ac:dyDescent="0.2">
      <c r="A20" s="946"/>
      <c r="B20" s="557">
        <v>45029</v>
      </c>
      <c r="C20" s="448" t="s">
        <v>333</v>
      </c>
      <c r="D20" s="455" t="s">
        <v>87</v>
      </c>
      <c r="E20" s="307" t="s">
        <v>17</v>
      </c>
      <c r="F20" s="247">
        <v>43</v>
      </c>
      <c r="G20" s="247">
        <v>13.5</v>
      </c>
      <c r="H20" s="247">
        <v>14.5</v>
      </c>
      <c r="I20" s="247">
        <v>15</v>
      </c>
      <c r="J20" s="247">
        <v>3</v>
      </c>
      <c r="K20" s="432">
        <v>2.5</v>
      </c>
      <c r="L20" s="432">
        <v>2</v>
      </c>
      <c r="M20" s="247">
        <v>3</v>
      </c>
      <c r="N20" s="247">
        <v>3</v>
      </c>
      <c r="O20" s="247">
        <v>3</v>
      </c>
      <c r="P20" s="247">
        <v>3</v>
      </c>
      <c r="Q20" s="247">
        <v>3</v>
      </c>
      <c r="R20" s="432">
        <v>2.5</v>
      </c>
      <c r="S20" s="247">
        <v>3</v>
      </c>
      <c r="T20" s="247">
        <v>3</v>
      </c>
      <c r="U20" s="247">
        <v>3.5</v>
      </c>
      <c r="V20" s="432">
        <v>2.5</v>
      </c>
      <c r="W20" s="247">
        <v>3</v>
      </c>
      <c r="X20" s="263">
        <v>3</v>
      </c>
    </row>
    <row r="21" spans="1:24" x14ac:dyDescent="0.2">
      <c r="A21" s="980"/>
      <c r="B21" s="559">
        <v>45029</v>
      </c>
      <c r="C21" s="451" t="s">
        <v>334</v>
      </c>
      <c r="D21" s="463" t="s">
        <v>133</v>
      </c>
      <c r="E21" s="464" t="s">
        <v>21</v>
      </c>
      <c r="F21" s="260">
        <v>44</v>
      </c>
      <c r="G21" s="260">
        <v>15</v>
      </c>
      <c r="H21" s="260">
        <v>14</v>
      </c>
      <c r="I21" s="260">
        <v>15</v>
      </c>
      <c r="J21" s="260">
        <v>3</v>
      </c>
      <c r="K21" s="260">
        <v>3</v>
      </c>
      <c r="L21" s="260">
        <v>3</v>
      </c>
      <c r="M21" s="260">
        <v>3</v>
      </c>
      <c r="N21" s="260">
        <v>3</v>
      </c>
      <c r="O21" s="260">
        <v>3</v>
      </c>
      <c r="P21" s="260">
        <v>3</v>
      </c>
      <c r="Q21" s="260">
        <v>3</v>
      </c>
      <c r="R21" s="436">
        <v>2</v>
      </c>
      <c r="S21" s="260">
        <v>3</v>
      </c>
      <c r="T21" s="260">
        <v>3</v>
      </c>
      <c r="U21" s="260">
        <v>3</v>
      </c>
      <c r="V21" s="260">
        <v>3</v>
      </c>
      <c r="W21" s="260">
        <v>3</v>
      </c>
      <c r="X21" s="261">
        <v>3</v>
      </c>
    </row>
    <row r="22" spans="1:24" ht="18" x14ac:dyDescent="0.2">
      <c r="A22" s="502"/>
      <c r="F22" s="100"/>
      <c r="G22" s="100"/>
      <c r="H22" s="100"/>
      <c r="I22" s="100"/>
      <c r="J22" s="100"/>
      <c r="K22" s="100"/>
      <c r="L22" s="100"/>
      <c r="M22" s="100"/>
      <c r="N22" s="100"/>
      <c r="O22" s="100"/>
      <c r="P22" s="100"/>
      <c r="Q22" s="100"/>
      <c r="R22" s="100"/>
      <c r="S22" s="100"/>
      <c r="T22" s="100"/>
      <c r="U22" s="100"/>
      <c r="V22" s="100"/>
      <c r="W22" s="100"/>
      <c r="X22" s="100"/>
    </row>
    <row r="23" spans="1:24" ht="19" x14ac:dyDescent="0.25">
      <c r="A23" s="502"/>
      <c r="F23" s="880" t="s">
        <v>238</v>
      </c>
      <c r="G23" s="881"/>
      <c r="H23" s="882"/>
      <c r="I23" s="888" t="s">
        <v>165</v>
      </c>
      <c r="J23" s="890" t="s">
        <v>62</v>
      </c>
      <c r="K23" s="890"/>
      <c r="L23" s="890"/>
      <c r="M23" s="890"/>
      <c r="N23" s="891"/>
      <c r="O23" s="892" t="s">
        <v>63</v>
      </c>
      <c r="P23" s="893"/>
      <c r="Q23" s="893"/>
      <c r="R23" s="893"/>
      <c r="S23" s="894"/>
      <c r="T23" s="895" t="s">
        <v>64</v>
      </c>
      <c r="U23" s="896"/>
      <c r="V23" s="896"/>
      <c r="W23" s="896"/>
      <c r="X23" s="944"/>
    </row>
    <row r="24" spans="1:24" ht="18" x14ac:dyDescent="0.2">
      <c r="A24" s="502"/>
      <c r="F24" s="883"/>
      <c r="G24" s="884"/>
      <c r="H24" s="885"/>
      <c r="I24" s="889"/>
      <c r="J24" s="13">
        <v>1</v>
      </c>
      <c r="K24" s="14">
        <v>2</v>
      </c>
      <c r="L24" s="14">
        <v>3</v>
      </c>
      <c r="M24" s="14">
        <v>4</v>
      </c>
      <c r="N24" s="68">
        <v>5</v>
      </c>
      <c r="O24" s="13">
        <v>6</v>
      </c>
      <c r="P24" s="14">
        <v>7</v>
      </c>
      <c r="Q24" s="14">
        <v>8</v>
      </c>
      <c r="R24" s="14">
        <v>9</v>
      </c>
      <c r="S24" s="15">
        <v>10</v>
      </c>
      <c r="T24" s="69">
        <v>11</v>
      </c>
      <c r="U24" s="14">
        <v>12</v>
      </c>
      <c r="V24" s="14">
        <v>13</v>
      </c>
      <c r="W24" s="14">
        <v>14</v>
      </c>
      <c r="X24" s="15">
        <v>15</v>
      </c>
    </row>
    <row r="25" spans="1:24" ht="18" x14ac:dyDescent="0.2">
      <c r="A25" s="502"/>
      <c r="F25" s="883"/>
      <c r="G25" s="884"/>
      <c r="H25" s="885"/>
      <c r="I25" s="386" t="s">
        <v>166</v>
      </c>
      <c r="J25" s="391"/>
      <c r="K25" s="388"/>
      <c r="L25" s="388"/>
      <c r="M25" s="388"/>
      <c r="N25" s="389"/>
      <c r="O25" s="387"/>
      <c r="P25" s="388"/>
      <c r="Q25" s="388"/>
      <c r="R25" s="388"/>
      <c r="S25" s="390"/>
      <c r="T25" s="391"/>
      <c r="U25" s="388"/>
      <c r="V25" s="236">
        <v>1</v>
      </c>
      <c r="W25" s="388"/>
      <c r="X25" s="563">
        <v>1</v>
      </c>
    </row>
    <row r="26" spans="1:24" ht="18" x14ac:dyDescent="0.2">
      <c r="A26" s="502"/>
      <c r="F26" s="883"/>
      <c r="G26" s="884"/>
      <c r="H26" s="885"/>
      <c r="I26" s="553" t="s">
        <v>167</v>
      </c>
      <c r="J26" s="125">
        <v>2</v>
      </c>
      <c r="K26" s="121">
        <v>4</v>
      </c>
      <c r="L26" s="121">
        <v>2</v>
      </c>
      <c r="M26" s="121">
        <v>3</v>
      </c>
      <c r="N26" s="123">
        <v>2</v>
      </c>
      <c r="O26" s="393"/>
      <c r="P26" s="121">
        <v>1</v>
      </c>
      <c r="Q26" s="121">
        <v>3</v>
      </c>
      <c r="R26" s="121">
        <v>6</v>
      </c>
      <c r="S26" s="33">
        <v>4</v>
      </c>
      <c r="T26" s="125">
        <v>1</v>
      </c>
      <c r="U26" s="142"/>
      <c r="V26" s="121">
        <v>2</v>
      </c>
      <c r="W26" s="121">
        <v>1</v>
      </c>
      <c r="X26" s="375"/>
    </row>
    <row r="27" spans="1:24" ht="18" x14ac:dyDescent="0.2">
      <c r="A27" s="502"/>
      <c r="F27" s="883"/>
      <c r="G27" s="884"/>
      <c r="H27" s="885"/>
      <c r="I27" s="28" t="s">
        <v>168</v>
      </c>
      <c r="J27" s="29">
        <v>4</v>
      </c>
      <c r="K27" s="30">
        <v>2</v>
      </c>
      <c r="L27" s="30">
        <v>4</v>
      </c>
      <c r="M27" s="121">
        <v>3</v>
      </c>
      <c r="N27" s="31">
        <v>4</v>
      </c>
      <c r="O27" s="32">
        <v>6</v>
      </c>
      <c r="P27" s="121">
        <v>5</v>
      </c>
      <c r="Q27" s="121">
        <v>3</v>
      </c>
      <c r="R27" s="143"/>
      <c r="S27" s="124">
        <v>2</v>
      </c>
      <c r="T27" s="29">
        <v>4</v>
      </c>
      <c r="U27" s="30">
        <v>5</v>
      </c>
      <c r="V27" s="30">
        <v>2</v>
      </c>
      <c r="W27" s="30">
        <v>4</v>
      </c>
      <c r="X27" s="33">
        <v>4</v>
      </c>
    </row>
    <row r="28" spans="1:24" ht="18" x14ac:dyDescent="0.2">
      <c r="A28" s="502"/>
      <c r="F28" s="883"/>
      <c r="G28" s="884"/>
      <c r="H28" s="885"/>
      <c r="I28" s="28" t="s">
        <v>169</v>
      </c>
      <c r="J28" s="395"/>
      <c r="K28" s="142"/>
      <c r="L28" s="142"/>
      <c r="M28" s="142"/>
      <c r="N28" s="394"/>
      <c r="O28" s="393"/>
      <c r="P28" s="142"/>
      <c r="Q28" s="142"/>
      <c r="R28" s="142"/>
      <c r="S28" s="375"/>
      <c r="T28" s="395"/>
      <c r="U28" s="143"/>
      <c r="V28" s="142"/>
      <c r="W28" s="142"/>
      <c r="X28" s="375"/>
    </row>
    <row r="29" spans="1:24" x14ac:dyDescent="0.2">
      <c r="F29" s="883"/>
      <c r="G29" s="884"/>
      <c r="H29" s="885"/>
      <c r="I29" s="28" t="s">
        <v>170</v>
      </c>
      <c r="J29" s="395"/>
      <c r="K29" s="142"/>
      <c r="L29" s="142"/>
      <c r="M29" s="142"/>
      <c r="N29" s="394"/>
      <c r="O29" s="393"/>
      <c r="P29" s="142"/>
      <c r="Q29" s="142"/>
      <c r="R29" s="142"/>
      <c r="S29" s="375"/>
      <c r="T29" s="395"/>
      <c r="U29" s="142"/>
      <c r="V29" s="142"/>
      <c r="W29" s="142"/>
      <c r="X29" s="375"/>
    </row>
    <row r="30" spans="1:24" x14ac:dyDescent="0.2">
      <c r="F30" s="883"/>
      <c r="G30" s="884"/>
      <c r="H30" s="885"/>
      <c r="I30" s="396" t="s">
        <v>171</v>
      </c>
      <c r="J30" s="395"/>
      <c r="K30" s="142"/>
      <c r="L30" s="142"/>
      <c r="M30" s="142"/>
      <c r="N30" s="394"/>
      <c r="O30" s="393"/>
      <c r="P30" s="142"/>
      <c r="Q30" s="142"/>
      <c r="R30" s="142"/>
      <c r="S30" s="375"/>
      <c r="T30" s="395"/>
      <c r="U30" s="142"/>
      <c r="V30" s="142"/>
      <c r="W30" s="142"/>
      <c r="X30" s="375"/>
    </row>
    <row r="31" spans="1:24" x14ac:dyDescent="0.2">
      <c r="F31" s="883"/>
      <c r="G31" s="884"/>
      <c r="H31" s="885"/>
      <c r="I31" s="396" t="s">
        <v>172</v>
      </c>
      <c r="J31" s="395"/>
      <c r="K31" s="142"/>
      <c r="L31" s="142"/>
      <c r="M31" s="142"/>
      <c r="N31" s="394"/>
      <c r="O31" s="393"/>
      <c r="P31" s="142"/>
      <c r="Q31" s="142"/>
      <c r="R31" s="142"/>
      <c r="S31" s="375"/>
      <c r="T31" s="395"/>
      <c r="U31" s="142"/>
      <c r="V31" s="142"/>
      <c r="W31" s="142"/>
      <c r="X31" s="375"/>
    </row>
    <row r="32" spans="1:24" x14ac:dyDescent="0.2">
      <c r="F32" s="883"/>
      <c r="G32" s="884"/>
      <c r="H32" s="885"/>
      <c r="I32" s="396" t="s">
        <v>173</v>
      </c>
      <c r="J32" s="395"/>
      <c r="K32" s="142"/>
      <c r="L32" s="142"/>
      <c r="M32" s="142"/>
      <c r="N32" s="394"/>
      <c r="O32" s="393"/>
      <c r="P32" s="142"/>
      <c r="Q32" s="142"/>
      <c r="R32" s="142"/>
      <c r="S32" s="375"/>
      <c r="T32" s="395"/>
      <c r="U32" s="142"/>
      <c r="V32" s="142"/>
      <c r="W32" s="142"/>
      <c r="X32" s="375"/>
    </row>
    <row r="33" spans="3:24" x14ac:dyDescent="0.2">
      <c r="F33" s="886"/>
      <c r="G33" s="887"/>
      <c r="H33" s="966"/>
      <c r="I33" s="397" t="s">
        <v>174</v>
      </c>
      <c r="J33" s="400"/>
      <c r="K33" s="148"/>
      <c r="L33" s="148"/>
      <c r="M33" s="148"/>
      <c r="N33" s="399"/>
      <c r="O33" s="398"/>
      <c r="P33" s="148"/>
      <c r="Q33" s="148"/>
      <c r="R33" s="148"/>
      <c r="S33" s="177"/>
      <c r="T33" s="165">
        <v>1</v>
      </c>
      <c r="U33" s="166">
        <v>1</v>
      </c>
      <c r="V33" s="166">
        <v>1</v>
      </c>
      <c r="W33" s="166">
        <v>1</v>
      </c>
      <c r="X33" s="167">
        <v>1</v>
      </c>
    </row>
    <row r="37" spans="3:24" ht="48" x14ac:dyDescent="0.2">
      <c r="C37" s="833" t="s">
        <v>11</v>
      </c>
      <c r="D37" s="135" t="s">
        <v>12</v>
      </c>
      <c r="E37" s="136" t="s">
        <v>13</v>
      </c>
      <c r="F37" s="137" t="s">
        <v>14</v>
      </c>
      <c r="G37" s="137" t="s">
        <v>15</v>
      </c>
      <c r="H37" s="138" t="s">
        <v>16</v>
      </c>
    </row>
    <row r="38" spans="3:24" x14ac:dyDescent="0.2">
      <c r="C38" s="834"/>
      <c r="D38" s="174" t="s">
        <v>17</v>
      </c>
      <c r="E38" s="140" t="s">
        <v>312</v>
      </c>
      <c r="F38" s="140">
        <f>AVERAGE(F16:F20)</f>
        <v>39</v>
      </c>
      <c r="G38" s="554" t="s">
        <v>335</v>
      </c>
      <c r="H38" s="420" t="s">
        <v>51</v>
      </c>
    </row>
    <row r="39" spans="3:24" x14ac:dyDescent="0.2">
      <c r="C39" s="834"/>
      <c r="D39" s="378" t="s">
        <v>21</v>
      </c>
      <c r="E39" s="30" t="s">
        <v>313</v>
      </c>
      <c r="F39" s="121">
        <v>44</v>
      </c>
      <c r="G39" s="121" t="s">
        <v>51</v>
      </c>
      <c r="H39" s="375"/>
    </row>
    <row r="40" spans="3:24" x14ac:dyDescent="0.2">
      <c r="C40" s="834"/>
      <c r="D40" s="378" t="s">
        <v>199</v>
      </c>
      <c r="E40" s="143"/>
      <c r="F40" s="143"/>
      <c r="G40" s="143"/>
      <c r="H40" s="375"/>
    </row>
    <row r="41" spans="3:24" x14ac:dyDescent="0.2">
      <c r="C41" s="834"/>
      <c r="D41" s="174" t="s">
        <v>27</v>
      </c>
      <c r="E41" s="144"/>
      <c r="F41" s="144"/>
      <c r="G41" s="144"/>
      <c r="H41" s="175"/>
    </row>
    <row r="42" spans="3:24" x14ac:dyDescent="0.2">
      <c r="C42" s="834"/>
      <c r="D42" s="176" t="s">
        <v>31</v>
      </c>
      <c r="E42" s="147"/>
      <c r="F42" s="148"/>
      <c r="G42" s="148"/>
      <c r="H42" s="177"/>
    </row>
    <row r="43" spans="3:24" x14ac:dyDescent="0.2">
      <c r="C43" s="834"/>
      <c r="D43" s="172" t="s">
        <v>34</v>
      </c>
      <c r="E43" s="21" t="s">
        <v>312</v>
      </c>
      <c r="F43" s="337">
        <f>AVERAGE(F21,F16:F19)</f>
        <v>39.25</v>
      </c>
      <c r="G43" s="336" t="s">
        <v>335</v>
      </c>
      <c r="H43" s="734" t="s">
        <v>51</v>
      </c>
    </row>
    <row r="44" spans="3:24" x14ac:dyDescent="0.2">
      <c r="C44" s="835"/>
      <c r="D44" s="176" t="s">
        <v>38</v>
      </c>
      <c r="E44" s="39" t="s">
        <v>313</v>
      </c>
      <c r="F44" s="39">
        <v>43</v>
      </c>
      <c r="G44" s="555" t="s">
        <v>51</v>
      </c>
      <c r="H44" s="177"/>
    </row>
  </sheetData>
  <mergeCells count="32">
    <mergeCell ref="C10:E10"/>
    <mergeCell ref="F10:G10"/>
    <mergeCell ref="H10:J10"/>
    <mergeCell ref="K10:M10"/>
    <mergeCell ref="A1:Y1"/>
    <mergeCell ref="B3:N3"/>
    <mergeCell ref="A5:D9"/>
    <mergeCell ref="F5:F6"/>
    <mergeCell ref="G5:I5"/>
    <mergeCell ref="J5:N5"/>
    <mergeCell ref="O5:S5"/>
    <mergeCell ref="T5:X5"/>
    <mergeCell ref="F12:H12"/>
    <mergeCell ref="K12:M12"/>
    <mergeCell ref="P12:R12"/>
    <mergeCell ref="U12:W12"/>
    <mergeCell ref="A14:A21"/>
    <mergeCell ref="B14:B15"/>
    <mergeCell ref="C14:C15"/>
    <mergeCell ref="D14:D15"/>
    <mergeCell ref="E14:E15"/>
    <mergeCell ref="F14:F15"/>
    <mergeCell ref="C37:C44"/>
    <mergeCell ref="G14:I14"/>
    <mergeCell ref="J14:N14"/>
    <mergeCell ref="O14:S14"/>
    <mergeCell ref="T14:X14"/>
    <mergeCell ref="F23:H33"/>
    <mergeCell ref="I23:I24"/>
    <mergeCell ref="J23:N23"/>
    <mergeCell ref="O23:S23"/>
    <mergeCell ref="T23:X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DFD73-52A3-400F-BA9B-8087894BD99F}">
  <dimension ref="A1:Y42"/>
  <sheetViews>
    <sheetView workbookViewId="0">
      <selection activeCell="K10" sqref="K10"/>
    </sheetView>
  </sheetViews>
  <sheetFormatPr baseColWidth="10" defaultColWidth="8.83203125" defaultRowHeight="15" x14ac:dyDescent="0.2"/>
  <cols>
    <col min="1" max="1" width="15.1640625" customWidth="1"/>
    <col min="2" max="2" width="11.5" bestFit="1" customWidth="1"/>
    <col min="3" max="3" width="34.1640625" customWidth="1"/>
    <col min="4" max="4" width="22" bestFit="1" customWidth="1"/>
    <col min="5" max="5" width="20.5" customWidth="1"/>
    <col min="6" max="6" width="12.1640625" customWidth="1"/>
    <col min="7" max="7" width="13.33203125" customWidth="1"/>
    <col min="8" max="8" width="11.5" customWidth="1"/>
  </cols>
  <sheetData>
    <row r="1" spans="1:25" ht="33" x14ac:dyDescent="0.2">
      <c r="A1" s="925" t="s">
        <v>336</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54.5" customHeight="1" x14ac:dyDescent="0.2">
      <c r="A3" s="64" t="s">
        <v>232</v>
      </c>
      <c r="B3" s="933" t="s">
        <v>337</v>
      </c>
      <c r="C3" s="934"/>
      <c r="D3" s="934"/>
      <c r="E3" s="934"/>
      <c r="F3" s="934"/>
      <c r="G3" s="934"/>
      <c r="H3" s="934"/>
      <c r="I3" s="934"/>
      <c r="J3" s="934"/>
      <c r="K3" s="934"/>
      <c r="L3" s="934"/>
      <c r="M3" s="934"/>
      <c r="N3" s="935"/>
    </row>
    <row r="5" spans="1:25" ht="19" x14ac:dyDescent="0.25">
      <c r="A5" s="995" t="s">
        <v>59</v>
      </c>
      <c r="B5" s="996"/>
      <c r="C5" s="996"/>
      <c r="D5" s="1011"/>
      <c r="E5" s="539"/>
      <c r="F5" s="967" t="s">
        <v>60</v>
      </c>
      <c r="G5" s="977" t="s">
        <v>61</v>
      </c>
      <c r="H5" s="977"/>
      <c r="I5" s="1018"/>
      <c r="J5" s="890" t="s">
        <v>62</v>
      </c>
      <c r="K5" s="890"/>
      <c r="L5" s="890"/>
      <c r="M5" s="890"/>
      <c r="N5" s="891"/>
      <c r="O5" s="892" t="s">
        <v>63</v>
      </c>
      <c r="P5" s="893"/>
      <c r="Q5" s="893"/>
      <c r="R5" s="893"/>
      <c r="S5" s="894"/>
      <c r="T5" s="895" t="s">
        <v>64</v>
      </c>
      <c r="U5" s="896"/>
      <c r="V5" s="896"/>
      <c r="W5" s="896"/>
      <c r="X5" s="944"/>
    </row>
    <row r="6" spans="1:25" ht="16" x14ac:dyDescent="0.2">
      <c r="A6" s="997"/>
      <c r="B6" s="998"/>
      <c r="C6" s="998"/>
      <c r="D6" s="1012"/>
      <c r="E6" s="540"/>
      <c r="F6" s="1022"/>
      <c r="G6" s="541" t="s">
        <v>66</v>
      </c>
      <c r="H6" s="542" t="s">
        <v>67</v>
      </c>
      <c r="I6" s="543" t="s">
        <v>68</v>
      </c>
      <c r="J6" s="57">
        <v>1</v>
      </c>
      <c r="K6" s="11">
        <v>2</v>
      </c>
      <c r="L6" s="11">
        <v>3</v>
      </c>
      <c r="M6" s="11">
        <v>4</v>
      </c>
      <c r="N6" s="200">
        <v>5</v>
      </c>
      <c r="O6" s="10">
        <v>6</v>
      </c>
      <c r="P6" s="11">
        <v>7</v>
      </c>
      <c r="Q6" s="11">
        <v>8</v>
      </c>
      <c r="R6" s="11">
        <v>9</v>
      </c>
      <c r="S6" s="12">
        <v>10</v>
      </c>
      <c r="T6" s="57">
        <v>11</v>
      </c>
      <c r="U6" s="11">
        <v>12</v>
      </c>
      <c r="V6" s="11">
        <v>13</v>
      </c>
      <c r="W6" s="11">
        <v>14</v>
      </c>
      <c r="X6" s="200">
        <v>15</v>
      </c>
    </row>
    <row r="7" spans="1:25" x14ac:dyDescent="0.2">
      <c r="A7" s="997"/>
      <c r="B7" s="998"/>
      <c r="C7" s="998"/>
      <c r="D7" s="998"/>
      <c r="E7" s="544" t="s">
        <v>70</v>
      </c>
      <c r="F7" s="804">
        <v>32.200000000000003</v>
      </c>
      <c r="G7" s="584">
        <v>9.4</v>
      </c>
      <c r="H7" s="585">
        <v>11.666666666666666</v>
      </c>
      <c r="I7" s="584">
        <v>11</v>
      </c>
      <c r="J7" s="586">
        <v>1.9</v>
      </c>
      <c r="K7" s="587">
        <v>1.6</v>
      </c>
      <c r="L7" s="587">
        <v>2.2999999999999998</v>
      </c>
      <c r="M7" s="587">
        <v>2</v>
      </c>
      <c r="N7" s="588">
        <v>1.6</v>
      </c>
      <c r="O7" s="589">
        <v>3</v>
      </c>
      <c r="P7" s="587">
        <v>2</v>
      </c>
      <c r="Q7" s="587">
        <v>2.1666666666666665</v>
      </c>
      <c r="R7" s="587">
        <v>2.5</v>
      </c>
      <c r="S7" s="590">
        <v>2</v>
      </c>
      <c r="T7" s="586">
        <v>1.8333333333333333</v>
      </c>
      <c r="U7" s="587">
        <v>2.8333333333333335</v>
      </c>
      <c r="V7" s="587">
        <v>1.8333333333333333</v>
      </c>
      <c r="W7" s="587">
        <v>2.1666666666666665</v>
      </c>
      <c r="X7" s="588">
        <v>2.3333333333333335</v>
      </c>
      <c r="Y7" s="100"/>
    </row>
    <row r="8" spans="1:25" x14ac:dyDescent="0.2">
      <c r="A8" s="997"/>
      <c r="B8" s="998"/>
      <c r="C8" s="998"/>
      <c r="D8" s="1012"/>
      <c r="E8" s="346" t="s">
        <v>71</v>
      </c>
      <c r="F8" s="547">
        <v>31.9</v>
      </c>
      <c r="G8" s="546">
        <v>9.6999999999999993</v>
      </c>
      <c r="H8" s="547">
        <v>11.7</v>
      </c>
      <c r="I8" s="546">
        <v>10.5</v>
      </c>
      <c r="J8" s="548">
        <v>2</v>
      </c>
      <c r="K8" s="549">
        <v>1.8</v>
      </c>
      <c r="L8" s="549">
        <v>2.2999999999999998</v>
      </c>
      <c r="M8" s="549">
        <v>1.9</v>
      </c>
      <c r="N8" s="550">
        <v>1.7</v>
      </c>
      <c r="O8" s="551">
        <v>3</v>
      </c>
      <c r="P8" s="549">
        <v>2</v>
      </c>
      <c r="Q8" s="549">
        <v>2.2000000000000002</v>
      </c>
      <c r="R8" s="549">
        <v>2.5</v>
      </c>
      <c r="S8" s="552">
        <v>2</v>
      </c>
      <c r="T8" s="548">
        <v>1.7</v>
      </c>
      <c r="U8" s="549">
        <v>2.8</v>
      </c>
      <c r="V8" s="549">
        <v>1.9</v>
      </c>
      <c r="W8" s="549">
        <v>2</v>
      </c>
      <c r="X8" s="550">
        <v>2.1</v>
      </c>
    </row>
    <row r="9" spans="1:25" x14ac:dyDescent="0.2">
      <c r="A9" s="999"/>
      <c r="B9" s="1000"/>
      <c r="C9" s="1000"/>
      <c r="D9" s="1013"/>
      <c r="E9" s="346" t="s">
        <v>72</v>
      </c>
      <c r="F9" s="217">
        <v>39.9</v>
      </c>
      <c r="G9" s="218">
        <v>12.9</v>
      </c>
      <c r="H9" s="217">
        <v>13.2</v>
      </c>
      <c r="I9" s="218">
        <v>13.6</v>
      </c>
      <c r="J9" s="80">
        <v>2.8</v>
      </c>
      <c r="K9" s="81">
        <v>2.4</v>
      </c>
      <c r="L9" s="81">
        <v>2.7</v>
      </c>
      <c r="M9" s="81">
        <v>2.5</v>
      </c>
      <c r="N9" s="83">
        <v>2.6</v>
      </c>
      <c r="O9" s="84">
        <v>3</v>
      </c>
      <c r="P9" s="81">
        <v>2.4</v>
      </c>
      <c r="Q9" s="81">
        <v>2.5</v>
      </c>
      <c r="R9" s="81">
        <v>2.8</v>
      </c>
      <c r="S9" s="82">
        <v>2.4</v>
      </c>
      <c r="T9" s="80">
        <v>2.6</v>
      </c>
      <c r="U9" s="81">
        <v>3.5</v>
      </c>
      <c r="V9" s="81">
        <v>2.5</v>
      </c>
      <c r="W9" s="81">
        <v>2.5</v>
      </c>
      <c r="X9" s="83">
        <v>2.5</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93" customHeight="1"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8.75" customHeight="1" x14ac:dyDescent="0.25">
      <c r="A14" s="945" t="s">
        <v>234</v>
      </c>
      <c r="B14" s="949" t="s">
        <v>83</v>
      </c>
      <c r="C14" s="951" t="s">
        <v>84</v>
      </c>
      <c r="D14" s="10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ht="15" customHeight="1" x14ac:dyDescent="0.2">
      <c r="A15" s="946"/>
      <c r="B15" s="979"/>
      <c r="C15" s="981"/>
      <c r="D15" s="1015"/>
      <c r="E15" s="909"/>
      <c r="F15" s="950"/>
      <c r="G15" s="220" t="s">
        <v>66</v>
      </c>
      <c r="H15" s="221" t="s">
        <v>67</v>
      </c>
      <c r="I15" s="295" t="s">
        <v>68</v>
      </c>
      <c r="J15" s="222">
        <v>1</v>
      </c>
      <c r="K15" s="223">
        <v>2</v>
      </c>
      <c r="L15" s="223">
        <v>3</v>
      </c>
      <c r="M15" s="223">
        <v>4</v>
      </c>
      <c r="N15" s="224">
        <v>5</v>
      </c>
      <c r="O15" s="225">
        <v>6</v>
      </c>
      <c r="P15" s="226">
        <v>7</v>
      </c>
      <c r="Q15" s="226">
        <v>8</v>
      </c>
      <c r="R15" s="226">
        <v>9</v>
      </c>
      <c r="S15" s="227">
        <v>10</v>
      </c>
      <c r="T15" s="228">
        <v>11</v>
      </c>
      <c r="U15" s="229">
        <v>12</v>
      </c>
      <c r="V15" s="229">
        <v>13</v>
      </c>
      <c r="W15" s="229">
        <v>14</v>
      </c>
      <c r="X15" s="230">
        <v>15</v>
      </c>
    </row>
    <row r="16" spans="1:25" ht="15" customHeight="1" x14ac:dyDescent="0.2">
      <c r="A16" s="946"/>
      <c r="B16" s="468">
        <v>45043</v>
      </c>
      <c r="C16" s="447" t="s">
        <v>338</v>
      </c>
      <c r="D16" s="303" t="s">
        <v>87</v>
      </c>
      <c r="E16" s="565" t="s">
        <v>17</v>
      </c>
      <c r="F16" s="576">
        <v>30</v>
      </c>
      <c r="G16" s="121">
        <v>9</v>
      </c>
      <c r="H16" s="121">
        <v>12</v>
      </c>
      <c r="I16" s="121">
        <v>9</v>
      </c>
      <c r="J16" s="476">
        <v>2.5</v>
      </c>
      <c r="K16" s="482">
        <v>1</v>
      </c>
      <c r="L16" s="476">
        <v>2.5</v>
      </c>
      <c r="M16" s="476">
        <v>2</v>
      </c>
      <c r="N16" s="482">
        <v>1</v>
      </c>
      <c r="O16" s="121">
        <v>3</v>
      </c>
      <c r="P16" s="476">
        <v>2</v>
      </c>
      <c r="Q16" s="476">
        <v>2</v>
      </c>
      <c r="R16" s="121">
        <v>3</v>
      </c>
      <c r="S16" s="476">
        <v>2</v>
      </c>
      <c r="T16" s="482">
        <v>1</v>
      </c>
      <c r="U16" s="476">
        <v>2</v>
      </c>
      <c r="V16" s="476">
        <v>2</v>
      </c>
      <c r="W16" s="476">
        <v>2</v>
      </c>
      <c r="X16" s="573">
        <v>2</v>
      </c>
    </row>
    <row r="17" spans="1:24" ht="15" customHeight="1" x14ac:dyDescent="0.2">
      <c r="A17" s="946"/>
      <c r="B17" s="469">
        <v>45043</v>
      </c>
      <c r="C17" s="448" t="s">
        <v>339</v>
      </c>
      <c r="D17" s="307" t="s">
        <v>87</v>
      </c>
      <c r="E17" s="566" t="s">
        <v>98</v>
      </c>
      <c r="F17" s="576">
        <v>32</v>
      </c>
      <c r="G17" s="121">
        <v>9</v>
      </c>
      <c r="H17" s="121">
        <v>12</v>
      </c>
      <c r="I17" s="121">
        <v>11</v>
      </c>
      <c r="J17" s="476">
        <v>2</v>
      </c>
      <c r="K17" s="482">
        <v>1</v>
      </c>
      <c r="L17" s="476">
        <v>2</v>
      </c>
      <c r="M17" s="476">
        <v>2</v>
      </c>
      <c r="N17" s="476">
        <v>2</v>
      </c>
      <c r="O17" s="121">
        <v>3</v>
      </c>
      <c r="P17" s="476">
        <v>2</v>
      </c>
      <c r="Q17" s="476">
        <v>2</v>
      </c>
      <c r="R17" s="121">
        <v>3</v>
      </c>
      <c r="S17" s="476">
        <v>2</v>
      </c>
      <c r="T17" s="476">
        <v>2</v>
      </c>
      <c r="U17" s="121">
        <v>3</v>
      </c>
      <c r="V17" s="476">
        <v>2</v>
      </c>
      <c r="W17" s="476">
        <v>2</v>
      </c>
      <c r="X17" s="573">
        <v>2</v>
      </c>
    </row>
    <row r="18" spans="1:24" ht="15" customHeight="1" x14ac:dyDescent="0.2">
      <c r="A18" s="946"/>
      <c r="B18" s="470">
        <v>45057</v>
      </c>
      <c r="C18" s="449" t="s">
        <v>340</v>
      </c>
      <c r="D18" s="457" t="s">
        <v>87</v>
      </c>
      <c r="E18" s="567" t="s">
        <v>121</v>
      </c>
      <c r="F18" s="577">
        <v>33</v>
      </c>
      <c r="G18" s="190">
        <v>9</v>
      </c>
      <c r="H18" s="190">
        <v>13</v>
      </c>
      <c r="I18" s="190">
        <v>11</v>
      </c>
      <c r="J18" s="571">
        <v>2</v>
      </c>
      <c r="K18" s="571">
        <v>2</v>
      </c>
      <c r="L18" s="571">
        <v>2</v>
      </c>
      <c r="M18" s="571">
        <v>2</v>
      </c>
      <c r="N18" s="575">
        <v>1</v>
      </c>
      <c r="O18" s="190">
        <v>3</v>
      </c>
      <c r="P18" s="571">
        <v>2</v>
      </c>
      <c r="Q18" s="190">
        <v>3</v>
      </c>
      <c r="R18" s="190">
        <v>3</v>
      </c>
      <c r="S18" s="571">
        <v>2</v>
      </c>
      <c r="T18" s="571">
        <v>2</v>
      </c>
      <c r="U18" s="190">
        <v>3</v>
      </c>
      <c r="V18" s="575">
        <v>1</v>
      </c>
      <c r="W18" s="571">
        <v>2</v>
      </c>
      <c r="X18" s="420">
        <v>3</v>
      </c>
    </row>
    <row r="19" spans="1:24" ht="15" customHeight="1" x14ac:dyDescent="0.2">
      <c r="A19" s="946"/>
      <c r="B19" s="469">
        <v>45099</v>
      </c>
      <c r="C19" s="448" t="s">
        <v>341</v>
      </c>
      <c r="D19" s="307" t="s">
        <v>87</v>
      </c>
      <c r="E19" s="307" t="s">
        <v>17</v>
      </c>
      <c r="F19" s="578">
        <v>36</v>
      </c>
      <c r="G19" s="247">
        <v>12</v>
      </c>
      <c r="H19" s="247">
        <v>11</v>
      </c>
      <c r="I19" s="247">
        <v>13</v>
      </c>
      <c r="J19" s="432">
        <v>2</v>
      </c>
      <c r="K19" s="247">
        <v>3</v>
      </c>
      <c r="L19" s="247">
        <v>3</v>
      </c>
      <c r="M19" s="432">
        <v>2</v>
      </c>
      <c r="N19" s="432">
        <v>2</v>
      </c>
      <c r="O19" s="247">
        <v>3</v>
      </c>
      <c r="P19" s="432">
        <v>2</v>
      </c>
      <c r="Q19" s="432">
        <v>2</v>
      </c>
      <c r="R19" s="432">
        <v>2</v>
      </c>
      <c r="S19" s="432">
        <v>2</v>
      </c>
      <c r="T19" s="432">
        <v>2</v>
      </c>
      <c r="U19" s="247">
        <v>3</v>
      </c>
      <c r="V19" s="432">
        <v>2</v>
      </c>
      <c r="W19" s="247">
        <v>3</v>
      </c>
      <c r="X19" s="263">
        <v>3</v>
      </c>
    </row>
    <row r="20" spans="1:24" x14ac:dyDescent="0.2">
      <c r="A20" s="946"/>
      <c r="B20" s="472">
        <v>45029</v>
      </c>
      <c r="C20" s="448" t="s">
        <v>342</v>
      </c>
      <c r="D20" s="307" t="s">
        <v>87</v>
      </c>
      <c r="E20" s="307" t="s">
        <v>17</v>
      </c>
      <c r="F20" s="568" t="s">
        <v>269</v>
      </c>
      <c r="G20" s="569" t="s">
        <v>269</v>
      </c>
      <c r="H20" s="305">
        <v>11</v>
      </c>
      <c r="I20" s="318">
        <v>11</v>
      </c>
      <c r="J20" s="326" t="s">
        <v>124</v>
      </c>
      <c r="K20" s="327" t="s">
        <v>124</v>
      </c>
      <c r="L20" s="327" t="s">
        <v>124</v>
      </c>
      <c r="M20" s="327" t="s">
        <v>124</v>
      </c>
      <c r="N20" s="462" t="s">
        <v>124</v>
      </c>
      <c r="O20" s="319">
        <v>3</v>
      </c>
      <c r="P20" s="432">
        <v>2</v>
      </c>
      <c r="Q20" s="432">
        <v>2</v>
      </c>
      <c r="R20" s="432">
        <v>2</v>
      </c>
      <c r="S20" s="433">
        <v>2</v>
      </c>
      <c r="T20" s="572">
        <v>2</v>
      </c>
      <c r="U20" s="305">
        <v>3</v>
      </c>
      <c r="V20" s="432">
        <v>2</v>
      </c>
      <c r="W20" s="432">
        <v>2</v>
      </c>
      <c r="X20" s="433">
        <v>2</v>
      </c>
    </row>
    <row r="21" spans="1:24" x14ac:dyDescent="0.2">
      <c r="A21" s="980"/>
      <c r="B21" s="473">
        <v>45071</v>
      </c>
      <c r="C21" s="451" t="s">
        <v>343</v>
      </c>
      <c r="D21" s="570"/>
      <c r="E21" s="570"/>
      <c r="F21" s="579">
        <v>30</v>
      </c>
      <c r="G21" s="260">
        <v>8</v>
      </c>
      <c r="H21" s="260">
        <v>11</v>
      </c>
      <c r="I21" s="260">
        <v>11</v>
      </c>
      <c r="J21" s="483">
        <v>1</v>
      </c>
      <c r="K21" s="483">
        <v>1</v>
      </c>
      <c r="L21" s="436">
        <v>2</v>
      </c>
      <c r="M21" s="436">
        <v>2</v>
      </c>
      <c r="N21" s="436">
        <v>2</v>
      </c>
      <c r="O21" s="260">
        <v>3</v>
      </c>
      <c r="P21" s="436">
        <v>2</v>
      </c>
      <c r="Q21" s="436">
        <v>2</v>
      </c>
      <c r="R21" s="436">
        <v>2</v>
      </c>
      <c r="S21" s="436">
        <v>2</v>
      </c>
      <c r="T21" s="436">
        <v>2</v>
      </c>
      <c r="U21" s="260">
        <v>3</v>
      </c>
      <c r="V21" s="436">
        <v>2</v>
      </c>
      <c r="W21" s="436">
        <v>2</v>
      </c>
      <c r="X21" s="574">
        <v>2</v>
      </c>
    </row>
    <row r="22" spans="1:24" x14ac:dyDescent="0.2">
      <c r="F22" s="100"/>
      <c r="G22" s="100"/>
      <c r="H22" s="100"/>
      <c r="I22" s="100"/>
      <c r="J22" s="100"/>
      <c r="K22" s="100"/>
      <c r="L22" s="100"/>
      <c r="M22" s="100"/>
      <c r="N22" s="100"/>
      <c r="O22" s="100"/>
      <c r="P22" s="100"/>
      <c r="Q22" s="100"/>
      <c r="R22" s="100"/>
      <c r="S22" s="100"/>
      <c r="T22" s="100"/>
      <c r="U22" s="100"/>
      <c r="V22" s="100"/>
      <c r="W22" s="100"/>
      <c r="X22" s="100"/>
    </row>
    <row r="23" spans="1:24" ht="19" x14ac:dyDescent="0.25">
      <c r="F23" s="880" t="s">
        <v>238</v>
      </c>
      <c r="G23" s="881"/>
      <c r="H23" s="882"/>
      <c r="I23" s="888" t="s">
        <v>165</v>
      </c>
      <c r="J23" s="890" t="s">
        <v>62</v>
      </c>
      <c r="K23" s="890"/>
      <c r="L23" s="890"/>
      <c r="M23" s="890"/>
      <c r="N23" s="891"/>
      <c r="O23" s="892" t="s">
        <v>63</v>
      </c>
      <c r="P23" s="893"/>
      <c r="Q23" s="893"/>
      <c r="R23" s="893"/>
      <c r="S23" s="894"/>
      <c r="T23" s="895" t="s">
        <v>64</v>
      </c>
      <c r="U23" s="896"/>
      <c r="V23" s="896"/>
      <c r="W23" s="896"/>
      <c r="X23" s="944"/>
    </row>
    <row r="24" spans="1:24" x14ac:dyDescent="0.2">
      <c r="F24" s="883"/>
      <c r="G24" s="884"/>
      <c r="H24" s="885"/>
      <c r="I24" s="889"/>
      <c r="J24" s="13">
        <v>1</v>
      </c>
      <c r="K24" s="14">
        <v>2</v>
      </c>
      <c r="L24" s="14">
        <v>3</v>
      </c>
      <c r="M24" s="14">
        <v>4</v>
      </c>
      <c r="N24" s="68">
        <v>5</v>
      </c>
      <c r="O24" s="13">
        <v>6</v>
      </c>
      <c r="P24" s="14">
        <v>7</v>
      </c>
      <c r="Q24" s="14">
        <v>8</v>
      </c>
      <c r="R24" s="14">
        <v>9</v>
      </c>
      <c r="S24" s="15">
        <v>10</v>
      </c>
      <c r="T24" s="69">
        <v>11</v>
      </c>
      <c r="U24" s="14">
        <v>12</v>
      </c>
      <c r="V24" s="14">
        <v>13</v>
      </c>
      <c r="W24" s="14">
        <v>14</v>
      </c>
      <c r="X24" s="15">
        <v>15</v>
      </c>
    </row>
    <row r="25" spans="1:24" x14ac:dyDescent="0.2">
      <c r="F25" s="883"/>
      <c r="G25" s="884"/>
      <c r="H25" s="885"/>
      <c r="I25" s="386" t="s">
        <v>166</v>
      </c>
      <c r="J25" s="440">
        <v>1</v>
      </c>
      <c r="K25" s="236">
        <v>3</v>
      </c>
      <c r="L25" s="236">
        <v>1</v>
      </c>
      <c r="M25" s="388"/>
      <c r="N25" s="564">
        <v>2</v>
      </c>
      <c r="O25" s="387"/>
      <c r="P25" s="388"/>
      <c r="Q25" s="388"/>
      <c r="R25" s="388"/>
      <c r="S25" s="390"/>
      <c r="T25" s="440">
        <v>1</v>
      </c>
      <c r="U25" s="388"/>
      <c r="V25" s="236">
        <v>1</v>
      </c>
      <c r="W25" s="388"/>
      <c r="X25" s="390"/>
    </row>
    <row r="26" spans="1:24" x14ac:dyDescent="0.2">
      <c r="F26" s="883"/>
      <c r="G26" s="884"/>
      <c r="H26" s="885"/>
      <c r="I26" s="553" t="s">
        <v>167</v>
      </c>
      <c r="J26" s="125">
        <v>4</v>
      </c>
      <c r="K26" s="121">
        <v>1</v>
      </c>
      <c r="L26" s="121">
        <v>4</v>
      </c>
      <c r="M26" s="121">
        <v>5</v>
      </c>
      <c r="N26" s="123">
        <v>3</v>
      </c>
      <c r="O26" s="393"/>
      <c r="P26" s="121">
        <v>6</v>
      </c>
      <c r="Q26" s="121">
        <v>5</v>
      </c>
      <c r="R26" s="121">
        <v>3</v>
      </c>
      <c r="S26" s="124">
        <v>6</v>
      </c>
      <c r="T26" s="125">
        <v>5</v>
      </c>
      <c r="U26" s="121">
        <v>1</v>
      </c>
      <c r="V26" s="121">
        <v>5</v>
      </c>
      <c r="W26" s="121">
        <v>5</v>
      </c>
      <c r="X26" s="124">
        <v>4</v>
      </c>
    </row>
    <row r="27" spans="1:24" x14ac:dyDescent="0.2">
      <c r="F27" s="883"/>
      <c r="G27" s="884"/>
      <c r="H27" s="885"/>
      <c r="I27" s="28" t="s">
        <v>168</v>
      </c>
      <c r="J27" s="349"/>
      <c r="K27" s="30">
        <v>1</v>
      </c>
      <c r="L27" s="143"/>
      <c r="M27" s="143"/>
      <c r="N27" s="580"/>
      <c r="O27" s="32">
        <v>6</v>
      </c>
      <c r="P27" s="143"/>
      <c r="Q27" s="121">
        <v>1</v>
      </c>
      <c r="R27" s="121">
        <v>3</v>
      </c>
      <c r="S27" s="581"/>
      <c r="T27" s="582"/>
      <c r="U27" s="30">
        <v>5</v>
      </c>
      <c r="V27" s="583"/>
      <c r="W27" s="30">
        <v>1</v>
      </c>
      <c r="X27" s="33">
        <v>2</v>
      </c>
    </row>
    <row r="28" spans="1:24" x14ac:dyDescent="0.2">
      <c r="F28" s="883"/>
      <c r="G28" s="884"/>
      <c r="H28" s="885"/>
      <c r="I28" s="28" t="s">
        <v>169</v>
      </c>
      <c r="J28" s="395"/>
      <c r="K28" s="142"/>
      <c r="L28" s="142"/>
      <c r="M28" s="142"/>
      <c r="N28" s="394"/>
      <c r="O28" s="393"/>
      <c r="P28" s="142"/>
      <c r="Q28" s="142"/>
      <c r="R28" s="142"/>
      <c r="S28" s="375"/>
      <c r="T28" s="395"/>
      <c r="U28" s="143"/>
      <c r="V28" s="142"/>
      <c r="W28" s="142"/>
      <c r="X28" s="375"/>
    </row>
    <row r="29" spans="1:24" x14ac:dyDescent="0.2">
      <c r="F29" s="883"/>
      <c r="G29" s="884"/>
      <c r="H29" s="885"/>
      <c r="I29" s="28" t="s">
        <v>170</v>
      </c>
      <c r="J29" s="395"/>
      <c r="K29" s="142"/>
      <c r="L29" s="142"/>
      <c r="M29" s="142"/>
      <c r="N29" s="394"/>
      <c r="O29" s="393"/>
      <c r="P29" s="142"/>
      <c r="Q29" s="142"/>
      <c r="R29" s="142"/>
      <c r="S29" s="375"/>
      <c r="T29" s="395"/>
      <c r="U29" s="142"/>
      <c r="V29" s="142"/>
      <c r="W29" s="142"/>
      <c r="X29" s="375"/>
    </row>
    <row r="30" spans="1:24" x14ac:dyDescent="0.2">
      <c r="F30" s="883"/>
      <c r="G30" s="884"/>
      <c r="H30" s="885"/>
      <c r="I30" s="396" t="s">
        <v>171</v>
      </c>
      <c r="J30" s="395"/>
      <c r="K30" s="142"/>
      <c r="L30" s="142"/>
      <c r="M30" s="142"/>
      <c r="N30" s="394"/>
      <c r="O30" s="393"/>
      <c r="P30" s="142"/>
      <c r="Q30" s="142"/>
      <c r="R30" s="142"/>
      <c r="S30" s="375"/>
      <c r="T30" s="395"/>
      <c r="U30" s="142"/>
      <c r="V30" s="142"/>
      <c r="W30" s="142"/>
      <c r="X30" s="375"/>
    </row>
    <row r="31" spans="1:24" x14ac:dyDescent="0.2">
      <c r="F31" s="883"/>
      <c r="G31" s="884"/>
      <c r="H31" s="885"/>
      <c r="I31" s="396" t="s">
        <v>172</v>
      </c>
      <c r="J31" s="125">
        <v>1</v>
      </c>
      <c r="K31" s="121">
        <v>1</v>
      </c>
      <c r="L31" s="121">
        <v>1</v>
      </c>
      <c r="M31" s="121">
        <v>1</v>
      </c>
      <c r="N31" s="123">
        <v>1</v>
      </c>
      <c r="O31" s="393"/>
      <c r="P31" s="142"/>
      <c r="Q31" s="142"/>
      <c r="R31" s="142"/>
      <c r="S31" s="375"/>
      <c r="T31" s="395"/>
      <c r="U31" s="142"/>
      <c r="V31" s="142"/>
      <c r="W31" s="142"/>
      <c r="X31" s="375"/>
    </row>
    <row r="32" spans="1:24" x14ac:dyDescent="0.2">
      <c r="F32" s="883"/>
      <c r="G32" s="884"/>
      <c r="H32" s="885"/>
      <c r="I32" s="396" t="s">
        <v>173</v>
      </c>
      <c r="J32" s="395"/>
      <c r="K32" s="142"/>
      <c r="L32" s="142"/>
      <c r="M32" s="142"/>
      <c r="N32" s="394"/>
      <c r="O32" s="393"/>
      <c r="P32" s="142"/>
      <c r="Q32" s="142"/>
      <c r="R32" s="142"/>
      <c r="S32" s="375"/>
      <c r="T32" s="395"/>
      <c r="U32" s="142"/>
      <c r="V32" s="142"/>
      <c r="W32" s="142"/>
      <c r="X32" s="375"/>
    </row>
    <row r="33" spans="3:24" x14ac:dyDescent="0.2">
      <c r="F33" s="886"/>
      <c r="G33" s="887"/>
      <c r="H33" s="966"/>
      <c r="I33" s="397" t="s">
        <v>174</v>
      </c>
      <c r="J33" s="400"/>
      <c r="K33" s="148"/>
      <c r="L33" s="148"/>
      <c r="M33" s="148"/>
      <c r="N33" s="399"/>
      <c r="O33" s="398"/>
      <c r="P33" s="148"/>
      <c r="Q33" s="148"/>
      <c r="R33" s="148"/>
      <c r="S33" s="177"/>
      <c r="T33" s="400"/>
      <c r="U33" s="148"/>
      <c r="V33" s="148"/>
      <c r="W33" s="148"/>
      <c r="X33" s="177"/>
    </row>
    <row r="35" spans="3:24" ht="32" x14ac:dyDescent="0.2">
      <c r="C35" s="833" t="s">
        <v>11</v>
      </c>
      <c r="D35" s="135" t="s">
        <v>12</v>
      </c>
      <c r="E35" s="136" t="s">
        <v>13</v>
      </c>
      <c r="F35" s="137" t="s">
        <v>14</v>
      </c>
      <c r="G35" s="137" t="s">
        <v>15</v>
      </c>
      <c r="H35" s="138" t="s">
        <v>16</v>
      </c>
    </row>
    <row r="36" spans="3:24" x14ac:dyDescent="0.2">
      <c r="C36" s="834"/>
      <c r="D36" s="174" t="s">
        <v>17</v>
      </c>
      <c r="E36" s="140" t="s">
        <v>344</v>
      </c>
      <c r="F36" s="140">
        <f>AVERAGE(F16,F19,F21)</f>
        <v>32</v>
      </c>
      <c r="G36" s="554" t="s">
        <v>345</v>
      </c>
      <c r="H36" s="420" t="s">
        <v>51</v>
      </c>
    </row>
    <row r="37" spans="3:24" x14ac:dyDescent="0.2">
      <c r="C37" s="834"/>
      <c r="D37" s="378" t="s">
        <v>21</v>
      </c>
      <c r="E37" s="143"/>
      <c r="F37" s="143"/>
      <c r="G37" s="143"/>
      <c r="H37" s="375"/>
    </row>
    <row r="38" spans="3:24" x14ac:dyDescent="0.2">
      <c r="C38" s="834"/>
      <c r="D38" s="378" t="s">
        <v>199</v>
      </c>
      <c r="E38" s="121" t="s">
        <v>313</v>
      </c>
      <c r="F38" s="121">
        <v>33</v>
      </c>
      <c r="G38" s="121" t="s">
        <v>51</v>
      </c>
      <c r="H38" s="375"/>
    </row>
    <row r="39" spans="3:24" x14ac:dyDescent="0.2">
      <c r="C39" s="834"/>
      <c r="D39" s="174" t="s">
        <v>27</v>
      </c>
      <c r="E39" s="144"/>
      <c r="F39" s="144"/>
      <c r="G39" s="144"/>
      <c r="H39" s="175"/>
    </row>
    <row r="40" spans="3:24" x14ac:dyDescent="0.2">
      <c r="C40" s="834"/>
      <c r="D40" s="176" t="s">
        <v>31</v>
      </c>
      <c r="E40" s="166" t="s">
        <v>313</v>
      </c>
      <c r="F40" s="166">
        <v>32</v>
      </c>
      <c r="G40" s="166" t="s">
        <v>51</v>
      </c>
      <c r="H40" s="177"/>
    </row>
    <row r="41" spans="3:24" x14ac:dyDescent="0.2">
      <c r="C41" s="834"/>
      <c r="D41" s="172" t="s">
        <v>34</v>
      </c>
      <c r="E41" s="150"/>
      <c r="F41" s="150"/>
      <c r="G41" s="150"/>
      <c r="H41" s="173"/>
    </row>
    <row r="42" spans="3:24" x14ac:dyDescent="0.2">
      <c r="C42" s="835"/>
      <c r="D42" s="176" t="s">
        <v>38</v>
      </c>
      <c r="E42" s="39" t="s">
        <v>346</v>
      </c>
      <c r="F42" s="39">
        <f>AVERAGE(F16:F19,F21)</f>
        <v>32.200000000000003</v>
      </c>
      <c r="G42" s="555" t="s">
        <v>312</v>
      </c>
      <c r="H42" s="167" t="s">
        <v>51</v>
      </c>
    </row>
  </sheetData>
  <mergeCells count="32">
    <mergeCell ref="C10:E10"/>
    <mergeCell ref="F10:G10"/>
    <mergeCell ref="H10:J10"/>
    <mergeCell ref="K10:M10"/>
    <mergeCell ref="A1:Y1"/>
    <mergeCell ref="B3:N3"/>
    <mergeCell ref="A5:D9"/>
    <mergeCell ref="F5:F6"/>
    <mergeCell ref="G5:I5"/>
    <mergeCell ref="J5:N5"/>
    <mergeCell ref="O5:S5"/>
    <mergeCell ref="T5:X5"/>
    <mergeCell ref="T23:X23"/>
    <mergeCell ref="F12:H12"/>
    <mergeCell ref="K12:M12"/>
    <mergeCell ref="P12:R12"/>
    <mergeCell ref="U12:W12"/>
    <mergeCell ref="F14:F15"/>
    <mergeCell ref="T14:X14"/>
    <mergeCell ref="C35:C42"/>
    <mergeCell ref="A14:A21"/>
    <mergeCell ref="G14:I14"/>
    <mergeCell ref="J14:N14"/>
    <mergeCell ref="O14:S14"/>
    <mergeCell ref="F23:H33"/>
    <mergeCell ref="I23:I24"/>
    <mergeCell ref="J23:N23"/>
    <mergeCell ref="O23:S23"/>
    <mergeCell ref="B14:B15"/>
    <mergeCell ref="C14:C15"/>
    <mergeCell ref="D14:D15"/>
    <mergeCell ref="E14:E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AD5DA-E073-4610-9D63-E23C54C17708}">
  <dimension ref="A1:Y41"/>
  <sheetViews>
    <sheetView workbookViewId="0">
      <selection activeCell="E11" sqref="E11"/>
    </sheetView>
  </sheetViews>
  <sheetFormatPr baseColWidth="10" defaultColWidth="8.83203125" defaultRowHeight="15" x14ac:dyDescent="0.2"/>
  <cols>
    <col min="1" max="1" width="16.5" customWidth="1"/>
    <col min="2" max="2" width="11.6640625" customWidth="1"/>
    <col min="3" max="3" width="31.5" customWidth="1"/>
    <col min="4" max="4" width="22.1640625" customWidth="1"/>
    <col min="5" max="5" width="18.1640625" customWidth="1"/>
    <col min="6" max="6" width="12.83203125" customWidth="1"/>
    <col min="7" max="7" width="12.5" customWidth="1"/>
    <col min="8" max="8" width="10.83203125" customWidth="1"/>
  </cols>
  <sheetData>
    <row r="1" spans="1:25" ht="33" x14ac:dyDescent="0.2">
      <c r="A1" s="925" t="s">
        <v>347</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50.75" customHeight="1" x14ac:dyDescent="0.2">
      <c r="A3" s="64" t="s">
        <v>232</v>
      </c>
      <c r="B3" s="1014" t="s">
        <v>348</v>
      </c>
      <c r="C3" s="934"/>
      <c r="D3" s="934"/>
      <c r="E3" s="934"/>
      <c r="F3" s="934"/>
      <c r="G3" s="934"/>
      <c r="H3" s="934"/>
      <c r="I3" s="934"/>
      <c r="J3" s="934"/>
      <c r="K3" s="934"/>
      <c r="L3" s="934"/>
      <c r="M3" s="934"/>
      <c r="N3" s="935"/>
    </row>
    <row r="5" spans="1:25" ht="19" x14ac:dyDescent="0.25">
      <c r="A5" s="995" t="s">
        <v>59</v>
      </c>
      <c r="B5" s="996"/>
      <c r="C5" s="996"/>
      <c r="D5" s="996"/>
      <c r="E5" s="1023"/>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6" x14ac:dyDescent="0.2">
      <c r="A6" s="997"/>
      <c r="B6" s="998"/>
      <c r="C6" s="998"/>
      <c r="D6" s="998"/>
      <c r="E6" s="1024"/>
      <c r="F6" s="976"/>
      <c r="G6" s="66" t="s">
        <v>66</v>
      </c>
      <c r="H6" s="7" t="s">
        <v>67</v>
      </c>
      <c r="I6" s="67" t="s">
        <v>68</v>
      </c>
      <c r="J6" s="13">
        <v>1</v>
      </c>
      <c r="K6" s="14">
        <v>2</v>
      </c>
      <c r="L6" s="14">
        <v>3</v>
      </c>
      <c r="M6" s="14">
        <v>4</v>
      </c>
      <c r="N6" s="68">
        <v>5</v>
      </c>
      <c r="O6" s="13">
        <v>6</v>
      </c>
      <c r="P6" s="14">
        <v>7</v>
      </c>
      <c r="Q6" s="14">
        <v>8</v>
      </c>
      <c r="R6" s="14">
        <v>9</v>
      </c>
      <c r="S6" s="15">
        <v>10</v>
      </c>
      <c r="T6" s="69">
        <v>11</v>
      </c>
      <c r="U6" s="14">
        <v>12</v>
      </c>
      <c r="V6" s="14">
        <v>13</v>
      </c>
      <c r="W6" s="14">
        <v>14</v>
      </c>
      <c r="X6" s="15">
        <v>15</v>
      </c>
    </row>
    <row r="7" spans="1:25" x14ac:dyDescent="0.2">
      <c r="A7" s="997"/>
      <c r="B7" s="998"/>
      <c r="C7" s="998"/>
      <c r="D7" s="1012"/>
      <c r="E7" s="382" t="s">
        <v>70</v>
      </c>
      <c r="F7" s="805">
        <v>44.666666666666664</v>
      </c>
      <c r="G7" s="615">
        <v>15.5</v>
      </c>
      <c r="H7" s="616">
        <v>14.333333333333334</v>
      </c>
      <c r="I7" s="617">
        <v>14.833333333333334</v>
      </c>
      <c r="J7" s="618">
        <v>2.8333333333333335</v>
      </c>
      <c r="K7" s="619">
        <v>3</v>
      </c>
      <c r="L7" s="619">
        <v>2.6666666666666665</v>
      </c>
      <c r="M7" s="619">
        <v>3.6666666666666665</v>
      </c>
      <c r="N7" s="620">
        <v>3.3333333333333335</v>
      </c>
      <c r="O7" s="621">
        <v>3</v>
      </c>
      <c r="P7" s="619">
        <v>3</v>
      </c>
      <c r="Q7" s="619">
        <v>2.3333333333333335</v>
      </c>
      <c r="R7" s="619">
        <v>3</v>
      </c>
      <c r="S7" s="622">
        <v>3</v>
      </c>
      <c r="T7" s="618">
        <v>3</v>
      </c>
      <c r="U7" s="619">
        <v>3.1666666666666665</v>
      </c>
      <c r="V7" s="619">
        <v>2.8333333333333335</v>
      </c>
      <c r="W7" s="619">
        <v>3.3333333333333335</v>
      </c>
      <c r="X7" s="622">
        <v>2.5</v>
      </c>
      <c r="Y7" s="100"/>
    </row>
    <row r="8" spans="1:25" x14ac:dyDescent="0.2">
      <c r="A8" s="997"/>
      <c r="B8" s="998"/>
      <c r="C8" s="998"/>
      <c r="D8" s="1012"/>
      <c r="E8" s="383" t="s">
        <v>71</v>
      </c>
      <c r="F8" s="72" t="s">
        <v>224</v>
      </c>
      <c r="G8" s="178"/>
      <c r="H8" s="214"/>
      <c r="I8" s="215"/>
      <c r="J8" s="182"/>
      <c r="K8" s="595"/>
      <c r="L8" s="595"/>
      <c r="M8" s="595"/>
      <c r="N8" s="596"/>
      <c r="O8" s="597"/>
      <c r="P8" s="595"/>
      <c r="Q8" s="595"/>
      <c r="R8" s="595"/>
      <c r="S8" s="596"/>
      <c r="T8" s="597"/>
      <c r="U8" s="595"/>
      <c r="V8" s="595"/>
      <c r="W8" s="598"/>
      <c r="X8" s="596"/>
    </row>
    <row r="9" spans="1:25" x14ac:dyDescent="0.2">
      <c r="A9" s="999"/>
      <c r="B9" s="1000"/>
      <c r="C9" s="1000"/>
      <c r="D9" s="1013"/>
      <c r="E9" s="346" t="s">
        <v>72</v>
      </c>
      <c r="F9" s="79">
        <v>43</v>
      </c>
      <c r="G9" s="79">
        <v>15</v>
      </c>
      <c r="H9" s="217">
        <v>14.1</v>
      </c>
      <c r="I9" s="219">
        <v>13.8</v>
      </c>
      <c r="J9" s="84">
        <v>3.1</v>
      </c>
      <c r="K9" s="81">
        <v>3</v>
      </c>
      <c r="L9" s="81">
        <v>3</v>
      </c>
      <c r="M9" s="81">
        <v>3.2</v>
      </c>
      <c r="N9" s="83">
        <v>2.8</v>
      </c>
      <c r="O9" s="84">
        <v>3</v>
      </c>
      <c r="P9" s="81">
        <v>2.9</v>
      </c>
      <c r="Q9" s="81">
        <v>2.6</v>
      </c>
      <c r="R9" s="81">
        <v>2.8</v>
      </c>
      <c r="S9" s="83">
        <v>2.6</v>
      </c>
      <c r="T9" s="84">
        <v>2.9</v>
      </c>
      <c r="U9" s="81">
        <v>2.9</v>
      </c>
      <c r="V9" s="81">
        <v>2.5</v>
      </c>
      <c r="W9" s="81">
        <v>2.9</v>
      </c>
      <c r="X9" s="83">
        <v>2.6</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34"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8.75" customHeight="1" x14ac:dyDescent="0.25">
      <c r="A14" s="945" t="s">
        <v>234</v>
      </c>
      <c r="B14" s="949" t="s">
        <v>83</v>
      </c>
      <c r="C14" s="951" t="s">
        <v>84</v>
      </c>
      <c r="D14" s="10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ht="15" customHeight="1" x14ac:dyDescent="0.2">
      <c r="A15" s="946"/>
      <c r="B15" s="950"/>
      <c r="C15" s="952"/>
      <c r="D15" s="1009"/>
      <c r="E15" s="1010"/>
      <c r="F15" s="950"/>
      <c r="G15" s="220" t="s">
        <v>66</v>
      </c>
      <c r="H15" s="221" t="s">
        <v>67</v>
      </c>
      <c r="I15" s="295" t="s">
        <v>68</v>
      </c>
      <c r="J15" s="222">
        <v>1</v>
      </c>
      <c r="K15" s="223">
        <v>2</v>
      </c>
      <c r="L15" s="223">
        <v>3</v>
      </c>
      <c r="M15" s="223">
        <v>4</v>
      </c>
      <c r="N15" s="224">
        <v>5</v>
      </c>
      <c r="O15" s="225">
        <v>6</v>
      </c>
      <c r="P15" s="226">
        <v>7</v>
      </c>
      <c r="Q15" s="226">
        <v>8</v>
      </c>
      <c r="R15" s="226">
        <v>9</v>
      </c>
      <c r="S15" s="227">
        <v>10</v>
      </c>
      <c r="T15" s="228">
        <v>11</v>
      </c>
      <c r="U15" s="229">
        <v>12</v>
      </c>
      <c r="V15" s="229">
        <v>13</v>
      </c>
      <c r="W15" s="229">
        <v>14</v>
      </c>
      <c r="X15" s="230">
        <v>15</v>
      </c>
    </row>
    <row r="16" spans="1:25" ht="15" customHeight="1" x14ac:dyDescent="0.2">
      <c r="A16" s="947"/>
      <c r="B16" s="604">
        <v>45029</v>
      </c>
      <c r="C16" s="99" t="s">
        <v>349</v>
      </c>
      <c r="D16" s="606" t="s">
        <v>87</v>
      </c>
      <c r="E16" s="606" t="s">
        <v>121</v>
      </c>
      <c r="F16" s="607">
        <v>43</v>
      </c>
      <c r="G16" s="606">
        <v>15.5</v>
      </c>
      <c r="H16" s="606">
        <v>14</v>
      </c>
      <c r="I16" s="606">
        <v>13.5</v>
      </c>
      <c r="J16" s="613">
        <v>2.5</v>
      </c>
      <c r="K16" s="606">
        <v>3</v>
      </c>
      <c r="L16" s="606">
        <v>3</v>
      </c>
      <c r="M16" s="606">
        <v>4</v>
      </c>
      <c r="N16" s="606">
        <v>3</v>
      </c>
      <c r="O16" s="606">
        <v>3</v>
      </c>
      <c r="P16" s="606">
        <v>3</v>
      </c>
      <c r="Q16" s="613">
        <v>2</v>
      </c>
      <c r="R16" s="606">
        <v>3</v>
      </c>
      <c r="S16" s="606">
        <v>3</v>
      </c>
      <c r="T16" s="606">
        <v>3</v>
      </c>
      <c r="U16" s="613">
        <v>2.5</v>
      </c>
      <c r="V16" s="613">
        <v>2.5</v>
      </c>
      <c r="W16" s="606">
        <v>3</v>
      </c>
      <c r="X16" s="612">
        <v>2.5</v>
      </c>
    </row>
    <row r="17" spans="1:24" x14ac:dyDescent="0.2">
      <c r="A17" s="947"/>
      <c r="B17" s="605">
        <v>45029</v>
      </c>
      <c r="C17" s="449" t="s">
        <v>350</v>
      </c>
      <c r="D17" s="307" t="s">
        <v>87</v>
      </c>
      <c r="E17" s="307" t="s">
        <v>17</v>
      </c>
      <c r="F17" s="607">
        <v>43</v>
      </c>
      <c r="G17" s="606">
        <v>15</v>
      </c>
      <c r="H17" s="606">
        <v>15</v>
      </c>
      <c r="I17" s="606">
        <v>13</v>
      </c>
      <c r="J17" s="606">
        <v>3</v>
      </c>
      <c r="K17" s="606">
        <v>3</v>
      </c>
      <c r="L17" s="613">
        <v>2</v>
      </c>
      <c r="M17" s="606">
        <v>3</v>
      </c>
      <c r="N17" s="606">
        <v>4</v>
      </c>
      <c r="O17" s="606">
        <v>3</v>
      </c>
      <c r="P17" s="606">
        <v>3</v>
      </c>
      <c r="Q17" s="606">
        <v>3</v>
      </c>
      <c r="R17" s="606">
        <v>3</v>
      </c>
      <c r="S17" s="606">
        <v>3</v>
      </c>
      <c r="T17" s="606">
        <v>3</v>
      </c>
      <c r="U17" s="606">
        <v>3</v>
      </c>
      <c r="V17" s="613">
        <v>2</v>
      </c>
      <c r="W17" s="606">
        <v>3</v>
      </c>
      <c r="X17" s="612">
        <v>2</v>
      </c>
    </row>
    <row r="18" spans="1:24" x14ac:dyDescent="0.2">
      <c r="A18" s="948"/>
      <c r="B18" s="559">
        <v>45029</v>
      </c>
      <c r="C18" s="146" t="s">
        <v>351</v>
      </c>
      <c r="D18" s="608" t="s">
        <v>87</v>
      </c>
      <c r="E18" s="608" t="s">
        <v>17</v>
      </c>
      <c r="F18" s="609">
        <v>48</v>
      </c>
      <c r="G18" s="610">
        <v>16</v>
      </c>
      <c r="H18" s="610">
        <v>14</v>
      </c>
      <c r="I18" s="610">
        <v>18</v>
      </c>
      <c r="J18" s="610">
        <v>3</v>
      </c>
      <c r="K18" s="610">
        <v>3</v>
      </c>
      <c r="L18" s="610">
        <v>3</v>
      </c>
      <c r="M18" s="610">
        <v>4</v>
      </c>
      <c r="N18" s="610">
        <v>3</v>
      </c>
      <c r="O18" s="610">
        <v>3</v>
      </c>
      <c r="P18" s="610">
        <v>3</v>
      </c>
      <c r="Q18" s="614">
        <v>2</v>
      </c>
      <c r="R18" s="610">
        <v>3</v>
      </c>
      <c r="S18" s="610">
        <v>3</v>
      </c>
      <c r="T18" s="610">
        <v>3</v>
      </c>
      <c r="U18" s="610">
        <v>4</v>
      </c>
      <c r="V18" s="610">
        <v>4</v>
      </c>
      <c r="W18" s="610">
        <v>4</v>
      </c>
      <c r="X18" s="611">
        <v>3</v>
      </c>
    </row>
    <row r="19" spans="1:24" ht="18" x14ac:dyDescent="0.2">
      <c r="A19" s="502"/>
      <c r="F19" s="100"/>
      <c r="G19" s="100"/>
      <c r="H19" s="100"/>
      <c r="I19" s="100"/>
      <c r="J19" s="100"/>
      <c r="K19" s="100"/>
      <c r="L19" s="100"/>
      <c r="M19" s="100"/>
      <c r="N19" s="100"/>
      <c r="O19" s="100"/>
      <c r="P19" s="100"/>
      <c r="Q19" s="100"/>
      <c r="R19" s="100"/>
      <c r="S19" s="100"/>
      <c r="T19" s="100"/>
      <c r="U19" s="100"/>
      <c r="V19" s="100"/>
      <c r="W19" s="100"/>
      <c r="X19" s="100"/>
    </row>
    <row r="20" spans="1:24" ht="19" x14ac:dyDescent="0.25">
      <c r="A20" s="502"/>
      <c r="F20" s="880" t="s">
        <v>238</v>
      </c>
      <c r="G20" s="881"/>
      <c r="H20" s="882"/>
      <c r="I20" s="888" t="s">
        <v>165</v>
      </c>
      <c r="J20" s="890" t="s">
        <v>62</v>
      </c>
      <c r="K20" s="890"/>
      <c r="L20" s="890"/>
      <c r="M20" s="890"/>
      <c r="N20" s="891"/>
      <c r="O20" s="892" t="s">
        <v>63</v>
      </c>
      <c r="P20" s="893"/>
      <c r="Q20" s="893"/>
      <c r="R20" s="893"/>
      <c r="S20" s="894"/>
      <c r="T20" s="895" t="s">
        <v>64</v>
      </c>
      <c r="U20" s="896"/>
      <c r="V20" s="896"/>
      <c r="W20" s="896"/>
      <c r="X20" s="944"/>
    </row>
    <row r="21" spans="1:24" ht="18" x14ac:dyDescent="0.2">
      <c r="A21" s="502"/>
      <c r="F21" s="883"/>
      <c r="G21" s="884"/>
      <c r="H21" s="885"/>
      <c r="I21" s="889"/>
      <c r="J21" s="13">
        <v>1</v>
      </c>
      <c r="K21" s="14">
        <v>2</v>
      </c>
      <c r="L21" s="14">
        <v>3</v>
      </c>
      <c r="M21" s="14">
        <v>4</v>
      </c>
      <c r="N21" s="68">
        <v>5</v>
      </c>
      <c r="O21" s="13">
        <v>6</v>
      </c>
      <c r="P21" s="14">
        <v>7</v>
      </c>
      <c r="Q21" s="14">
        <v>8</v>
      </c>
      <c r="R21" s="14">
        <v>9</v>
      </c>
      <c r="S21" s="15">
        <v>10</v>
      </c>
      <c r="T21" s="69">
        <v>11</v>
      </c>
      <c r="U21" s="14">
        <v>12</v>
      </c>
      <c r="V21" s="14">
        <v>13</v>
      </c>
      <c r="W21" s="14">
        <v>14</v>
      </c>
      <c r="X21" s="15">
        <v>15</v>
      </c>
    </row>
    <row r="22" spans="1:24" x14ac:dyDescent="0.2">
      <c r="F22" s="883"/>
      <c r="G22" s="884"/>
      <c r="H22" s="884"/>
      <c r="I22" s="103" t="s">
        <v>166</v>
      </c>
      <c r="J22" s="387"/>
      <c r="K22" s="367"/>
      <c r="L22" s="388"/>
      <c r="M22" s="388"/>
      <c r="N22" s="438"/>
      <c r="O22" s="387"/>
      <c r="P22" s="388"/>
      <c r="Q22" s="388"/>
      <c r="R22" s="388"/>
      <c r="S22" s="390"/>
      <c r="T22" s="391"/>
      <c r="U22" s="388"/>
      <c r="V22" s="388"/>
      <c r="W22" s="388"/>
      <c r="X22" s="390"/>
    </row>
    <row r="23" spans="1:24" x14ac:dyDescent="0.2">
      <c r="F23" s="883"/>
      <c r="G23" s="884"/>
      <c r="H23" s="884"/>
      <c r="I23" s="111" t="s">
        <v>167</v>
      </c>
      <c r="J23" s="365">
        <v>1</v>
      </c>
      <c r="K23" s="142"/>
      <c r="L23" s="121">
        <v>1</v>
      </c>
      <c r="M23" s="143"/>
      <c r="N23" s="394"/>
      <c r="O23" s="393"/>
      <c r="P23" s="143"/>
      <c r="Q23" s="121">
        <v>2</v>
      </c>
      <c r="R23" s="143"/>
      <c r="S23" s="241"/>
      <c r="T23" s="395"/>
      <c r="U23" s="121">
        <v>1</v>
      </c>
      <c r="V23" s="121">
        <v>2</v>
      </c>
      <c r="W23" s="142"/>
      <c r="X23" s="124">
        <v>2</v>
      </c>
    </row>
    <row r="24" spans="1:24" x14ac:dyDescent="0.2">
      <c r="F24" s="883"/>
      <c r="G24" s="884"/>
      <c r="H24" s="884"/>
      <c r="I24" s="27" t="s">
        <v>168</v>
      </c>
      <c r="J24" s="32">
        <v>2</v>
      </c>
      <c r="K24" s="121">
        <v>3</v>
      </c>
      <c r="L24" s="121">
        <v>2</v>
      </c>
      <c r="M24" s="121">
        <v>1</v>
      </c>
      <c r="N24" s="31">
        <v>2</v>
      </c>
      <c r="O24" s="32">
        <v>3</v>
      </c>
      <c r="P24" s="121">
        <v>3</v>
      </c>
      <c r="Q24" s="30">
        <v>1</v>
      </c>
      <c r="R24" s="121">
        <v>3</v>
      </c>
      <c r="S24" s="33">
        <v>3</v>
      </c>
      <c r="T24" s="29">
        <v>3</v>
      </c>
      <c r="U24" s="30">
        <v>1</v>
      </c>
      <c r="V24" s="143"/>
      <c r="W24" s="121">
        <v>2</v>
      </c>
      <c r="X24" s="33">
        <v>1</v>
      </c>
    </row>
    <row r="25" spans="1:24" x14ac:dyDescent="0.2">
      <c r="F25" s="883"/>
      <c r="G25" s="884"/>
      <c r="H25" s="884"/>
      <c r="I25" s="27" t="s">
        <v>169</v>
      </c>
      <c r="J25" s="393"/>
      <c r="K25" s="143"/>
      <c r="L25" s="30"/>
      <c r="M25" s="121">
        <v>2</v>
      </c>
      <c r="N25" s="123">
        <v>1</v>
      </c>
      <c r="O25" s="393"/>
      <c r="P25" s="142"/>
      <c r="Q25" s="142"/>
      <c r="R25" s="143"/>
      <c r="S25" s="375"/>
      <c r="T25" s="395"/>
      <c r="U25" s="121">
        <v>1</v>
      </c>
      <c r="V25" s="121">
        <v>1</v>
      </c>
      <c r="W25" s="30">
        <v>1</v>
      </c>
      <c r="X25" s="375"/>
    </row>
    <row r="26" spans="1:24" x14ac:dyDescent="0.2">
      <c r="F26" s="883"/>
      <c r="G26" s="884"/>
      <c r="H26" s="884"/>
      <c r="I26" s="27" t="s">
        <v>170</v>
      </c>
      <c r="J26" s="393"/>
      <c r="K26" s="142"/>
      <c r="L26" s="142"/>
      <c r="M26" s="142"/>
      <c r="N26" s="394"/>
      <c r="O26" s="393"/>
      <c r="P26" s="142"/>
      <c r="Q26" s="142"/>
      <c r="R26" s="142"/>
      <c r="S26" s="375"/>
      <c r="T26" s="395"/>
      <c r="U26" s="142"/>
      <c r="V26" s="142"/>
      <c r="W26" s="142"/>
      <c r="X26" s="375"/>
    </row>
    <row r="27" spans="1:24" x14ac:dyDescent="0.2">
      <c r="F27" s="883"/>
      <c r="G27" s="884"/>
      <c r="H27" s="884"/>
      <c r="I27" s="128" t="s">
        <v>171</v>
      </c>
      <c r="J27" s="393"/>
      <c r="K27" s="142"/>
      <c r="L27" s="142"/>
      <c r="M27" s="142"/>
      <c r="N27" s="394"/>
      <c r="O27" s="393"/>
      <c r="P27" s="142"/>
      <c r="Q27" s="142"/>
      <c r="R27" s="142"/>
      <c r="S27" s="375"/>
      <c r="T27" s="395"/>
      <c r="U27" s="142"/>
      <c r="V27" s="142"/>
      <c r="W27" s="142"/>
      <c r="X27" s="375"/>
    </row>
    <row r="28" spans="1:24" x14ac:dyDescent="0.2">
      <c r="F28" s="883"/>
      <c r="G28" s="884"/>
      <c r="H28" s="884"/>
      <c r="I28" s="128" t="s">
        <v>172</v>
      </c>
      <c r="J28" s="393"/>
      <c r="K28" s="142"/>
      <c r="L28" s="142"/>
      <c r="M28" s="142"/>
      <c r="N28" s="394"/>
      <c r="O28" s="393"/>
      <c r="P28" s="142"/>
      <c r="Q28" s="142"/>
      <c r="R28" s="142"/>
      <c r="S28" s="375"/>
      <c r="T28" s="395"/>
      <c r="U28" s="142"/>
      <c r="V28" s="142"/>
      <c r="W28" s="142"/>
      <c r="X28" s="375"/>
    </row>
    <row r="29" spans="1:24" x14ac:dyDescent="0.2">
      <c r="F29" s="883"/>
      <c r="G29" s="884"/>
      <c r="H29" s="884"/>
      <c r="I29" s="128" t="s">
        <v>173</v>
      </c>
      <c r="J29" s="393"/>
      <c r="K29" s="142"/>
      <c r="L29" s="142"/>
      <c r="M29" s="142"/>
      <c r="N29" s="394"/>
      <c r="O29" s="393"/>
      <c r="P29" s="142"/>
      <c r="Q29" s="142"/>
      <c r="R29" s="142"/>
      <c r="S29" s="375"/>
      <c r="T29" s="395"/>
      <c r="U29" s="142"/>
      <c r="V29" s="142"/>
      <c r="W29" s="142"/>
      <c r="X29" s="375"/>
    </row>
    <row r="30" spans="1:24" x14ac:dyDescent="0.2">
      <c r="F30" s="886"/>
      <c r="G30" s="887"/>
      <c r="H30" s="887"/>
      <c r="I30" s="129" t="s">
        <v>174</v>
      </c>
      <c r="J30" s="398"/>
      <c r="K30" s="148"/>
      <c r="L30" s="148"/>
      <c r="M30" s="148"/>
      <c r="N30" s="399"/>
      <c r="O30" s="398"/>
      <c r="P30" s="148"/>
      <c r="Q30" s="148"/>
      <c r="R30" s="148"/>
      <c r="S30" s="177"/>
      <c r="T30" s="400"/>
      <c r="U30" s="148"/>
      <c r="V30" s="148"/>
      <c r="W30" s="148"/>
      <c r="X30" s="177"/>
    </row>
    <row r="34" spans="3:8" ht="48" x14ac:dyDescent="0.2">
      <c r="C34" s="936" t="s">
        <v>11</v>
      </c>
      <c r="D34" s="169" t="s">
        <v>12</v>
      </c>
      <c r="E34" s="169" t="s">
        <v>13</v>
      </c>
      <c r="F34" s="170" t="s">
        <v>14</v>
      </c>
      <c r="G34" s="170" t="s">
        <v>15</v>
      </c>
      <c r="H34" s="171" t="s">
        <v>16</v>
      </c>
    </row>
    <row r="35" spans="3:8" x14ac:dyDescent="0.2">
      <c r="C35" s="834"/>
      <c r="D35" s="172" t="s">
        <v>17</v>
      </c>
      <c r="E35" s="21" t="s">
        <v>210</v>
      </c>
      <c r="F35" s="379">
        <f>AVERAGE(F17:F18)</f>
        <v>45.5</v>
      </c>
      <c r="G35" s="21" t="s">
        <v>53</v>
      </c>
      <c r="H35" s="173"/>
    </row>
    <row r="36" spans="3:8" x14ac:dyDescent="0.2">
      <c r="C36" s="834"/>
      <c r="D36" s="172" t="s">
        <v>21</v>
      </c>
      <c r="E36" s="150"/>
      <c r="F36" s="599"/>
      <c r="G36" s="151"/>
      <c r="H36" s="173"/>
    </row>
    <row r="37" spans="3:8" ht="16" x14ac:dyDescent="0.2">
      <c r="C37" s="834"/>
      <c r="D37" s="600" t="s">
        <v>24</v>
      </c>
      <c r="E37" s="121" t="s">
        <v>211</v>
      </c>
      <c r="F37" s="338">
        <v>43</v>
      </c>
      <c r="G37" s="121" t="s">
        <v>51</v>
      </c>
      <c r="H37" s="375"/>
    </row>
    <row r="38" spans="3:8" ht="16" x14ac:dyDescent="0.2">
      <c r="C38" s="834"/>
      <c r="D38" s="601" t="s">
        <v>27</v>
      </c>
      <c r="E38" s="144"/>
      <c r="F38" s="356"/>
      <c r="G38" s="145"/>
      <c r="H38" s="175"/>
    </row>
    <row r="39" spans="3:8" ht="16" x14ac:dyDescent="0.2">
      <c r="C39" s="834"/>
      <c r="D39" s="602" t="s">
        <v>31</v>
      </c>
      <c r="E39" s="147"/>
      <c r="F39" s="199"/>
      <c r="G39" s="148"/>
      <c r="H39" s="177"/>
    </row>
    <row r="40" spans="3:8" ht="16" x14ac:dyDescent="0.2">
      <c r="C40" s="834"/>
      <c r="D40" s="603" t="s">
        <v>34</v>
      </c>
      <c r="E40" s="150"/>
      <c r="F40" s="599"/>
      <c r="G40" s="151"/>
      <c r="H40" s="173"/>
    </row>
    <row r="41" spans="3:8" x14ac:dyDescent="0.2">
      <c r="C41" s="835"/>
      <c r="D41" s="176" t="s">
        <v>38</v>
      </c>
      <c r="E41" s="39" t="s">
        <v>212</v>
      </c>
      <c r="F41" s="376">
        <f>AVERAGE(F16:F18)</f>
        <v>44.666666666666664</v>
      </c>
      <c r="G41" s="39" t="s">
        <v>352</v>
      </c>
      <c r="H41" s="177"/>
    </row>
  </sheetData>
  <mergeCells count="33">
    <mergeCell ref="C10:E10"/>
    <mergeCell ref="F10:G10"/>
    <mergeCell ref="H10:J10"/>
    <mergeCell ref="K10:M10"/>
    <mergeCell ref="C34:C41"/>
    <mergeCell ref="A14:A18"/>
    <mergeCell ref="G14:I14"/>
    <mergeCell ref="J14:N14"/>
    <mergeCell ref="O14:S14"/>
    <mergeCell ref="F20:H30"/>
    <mergeCell ref="I20:I21"/>
    <mergeCell ref="J20:N20"/>
    <mergeCell ref="O20:S20"/>
    <mergeCell ref="B14:B15"/>
    <mergeCell ref="C14:C15"/>
    <mergeCell ref="D14:D15"/>
    <mergeCell ref="E14:E15"/>
    <mergeCell ref="T20:X20"/>
    <mergeCell ref="F12:H12"/>
    <mergeCell ref="K12:M12"/>
    <mergeCell ref="P12:R12"/>
    <mergeCell ref="U12:W12"/>
    <mergeCell ref="F14:F15"/>
    <mergeCell ref="T14:X14"/>
    <mergeCell ref="A1:Y1"/>
    <mergeCell ref="B3:N3"/>
    <mergeCell ref="A5:D9"/>
    <mergeCell ref="E5:E6"/>
    <mergeCell ref="F5:F6"/>
    <mergeCell ref="G5:I5"/>
    <mergeCell ref="J5:N5"/>
    <mergeCell ref="O5:S5"/>
    <mergeCell ref="T5:X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99417-C8C1-4B51-A7E8-C62033D1AAF5}">
  <dimension ref="A1:Y55"/>
  <sheetViews>
    <sheetView workbookViewId="0">
      <selection activeCell="K10" sqref="K10"/>
    </sheetView>
  </sheetViews>
  <sheetFormatPr baseColWidth="10" defaultColWidth="8.83203125" defaultRowHeight="15" x14ac:dyDescent="0.2"/>
  <cols>
    <col min="1" max="1" width="21.5" customWidth="1"/>
    <col min="2" max="2" width="11.5" bestFit="1" customWidth="1"/>
    <col min="3" max="3" width="29.33203125" customWidth="1"/>
    <col min="4" max="4" width="22" bestFit="1" customWidth="1"/>
    <col min="5" max="5" width="16" customWidth="1"/>
    <col min="6" max="6" width="13.33203125" customWidth="1"/>
    <col min="7" max="8" width="11.1640625" customWidth="1"/>
  </cols>
  <sheetData>
    <row r="1" spans="1:25" ht="33" x14ac:dyDescent="0.2">
      <c r="A1" s="925" t="s">
        <v>353</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59.75" customHeight="1" x14ac:dyDescent="0.2">
      <c r="A3" s="64" t="s">
        <v>232</v>
      </c>
      <c r="B3" s="933" t="s">
        <v>354</v>
      </c>
      <c r="C3" s="934"/>
      <c r="D3" s="934"/>
      <c r="E3" s="934"/>
      <c r="F3" s="934"/>
      <c r="G3" s="934"/>
      <c r="H3" s="934"/>
      <c r="I3" s="934"/>
      <c r="J3" s="934"/>
      <c r="K3" s="934"/>
      <c r="L3" s="934"/>
      <c r="M3" s="934"/>
      <c r="N3" s="935"/>
    </row>
    <row r="5" spans="1:25" ht="19" x14ac:dyDescent="0.25">
      <c r="A5" s="995" t="s">
        <v>59</v>
      </c>
      <c r="B5" s="996"/>
      <c r="C5" s="996"/>
      <c r="D5" s="996"/>
      <c r="E5" s="1023"/>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6" x14ac:dyDescent="0.2">
      <c r="A6" s="997"/>
      <c r="B6" s="998"/>
      <c r="C6" s="998"/>
      <c r="D6" s="998"/>
      <c r="E6" s="1024"/>
      <c r="F6" s="976"/>
      <c r="G6" s="66" t="s">
        <v>66</v>
      </c>
      <c r="H6" s="7" t="s">
        <v>67</v>
      </c>
      <c r="I6" s="67" t="s">
        <v>68</v>
      </c>
      <c r="J6" s="13">
        <v>1</v>
      </c>
      <c r="K6" s="14">
        <v>2</v>
      </c>
      <c r="L6" s="14">
        <v>3</v>
      </c>
      <c r="M6" s="14">
        <v>4</v>
      </c>
      <c r="N6" s="68">
        <v>5</v>
      </c>
      <c r="O6" s="13">
        <v>6</v>
      </c>
      <c r="P6" s="14">
        <v>7</v>
      </c>
      <c r="Q6" s="14">
        <v>8</v>
      </c>
      <c r="R6" s="14">
        <v>9</v>
      </c>
      <c r="S6" s="15">
        <v>10</v>
      </c>
      <c r="T6" s="69">
        <v>11</v>
      </c>
      <c r="U6" s="14">
        <v>12</v>
      </c>
      <c r="V6" s="14">
        <v>13</v>
      </c>
      <c r="W6" s="14">
        <v>14</v>
      </c>
      <c r="X6" s="15">
        <v>15</v>
      </c>
    </row>
    <row r="7" spans="1:25" x14ac:dyDescent="0.2">
      <c r="A7" s="997"/>
      <c r="B7" s="998"/>
      <c r="C7" s="998"/>
      <c r="D7" s="1012"/>
      <c r="E7" s="382" t="s">
        <v>70</v>
      </c>
      <c r="F7" s="785">
        <v>37.733333333333334</v>
      </c>
      <c r="G7" s="286">
        <v>12.8125</v>
      </c>
      <c r="H7" s="286">
        <v>12.84375</v>
      </c>
      <c r="I7" s="675">
        <v>12.1</v>
      </c>
      <c r="J7" s="290">
        <v>2.5625</v>
      </c>
      <c r="K7" s="288">
        <v>2.75</v>
      </c>
      <c r="L7" s="288">
        <v>2.5625</v>
      </c>
      <c r="M7" s="288">
        <v>2.8125</v>
      </c>
      <c r="N7" s="289">
        <v>2.125</v>
      </c>
      <c r="O7" s="290">
        <v>2.4375</v>
      </c>
      <c r="P7" s="288">
        <v>2.8125</v>
      </c>
      <c r="Q7" s="288">
        <v>2.71875</v>
      </c>
      <c r="R7" s="288">
        <v>2.75</v>
      </c>
      <c r="S7" s="289">
        <v>2.125</v>
      </c>
      <c r="T7" s="290">
        <v>2.2333333333333334</v>
      </c>
      <c r="U7" s="288">
        <v>2.6666666666666665</v>
      </c>
      <c r="V7" s="288">
        <v>2.4</v>
      </c>
      <c r="W7" s="288">
        <v>2.3333333333333335</v>
      </c>
      <c r="X7" s="289">
        <v>2.4666666666666668</v>
      </c>
      <c r="Y7" s="100"/>
    </row>
    <row r="8" spans="1:25" x14ac:dyDescent="0.2">
      <c r="A8" s="997"/>
      <c r="B8" s="998"/>
      <c r="C8" s="998"/>
      <c r="D8" s="1012"/>
      <c r="E8" s="383" t="s">
        <v>71</v>
      </c>
      <c r="F8" s="72">
        <v>35.700000000000003</v>
      </c>
      <c r="G8" s="72">
        <v>12</v>
      </c>
      <c r="H8" s="72">
        <v>12.6</v>
      </c>
      <c r="I8" s="212">
        <v>11.2</v>
      </c>
      <c r="J8" s="77">
        <v>2.4</v>
      </c>
      <c r="K8" s="74">
        <v>2.6</v>
      </c>
      <c r="L8" s="74">
        <v>2.4</v>
      </c>
      <c r="M8" s="74">
        <v>2.6</v>
      </c>
      <c r="N8" s="76">
        <v>2</v>
      </c>
      <c r="O8" s="77">
        <v>2.4</v>
      </c>
      <c r="P8" s="74">
        <v>2.8</v>
      </c>
      <c r="Q8" s="74">
        <v>2.6</v>
      </c>
      <c r="R8" s="74">
        <v>2.7</v>
      </c>
      <c r="S8" s="76">
        <v>2.1</v>
      </c>
      <c r="T8" s="77">
        <v>2.1</v>
      </c>
      <c r="U8" s="74">
        <v>2.5</v>
      </c>
      <c r="V8" s="74">
        <v>2.1</v>
      </c>
      <c r="W8" s="74">
        <v>2.2000000000000002</v>
      </c>
      <c r="X8" s="76">
        <v>2.2000000000000002</v>
      </c>
    </row>
    <row r="9" spans="1:25" x14ac:dyDescent="0.2">
      <c r="A9" s="999"/>
      <c r="B9" s="1000"/>
      <c r="C9" s="1000"/>
      <c r="D9" s="1013"/>
      <c r="E9" s="346" t="s">
        <v>72</v>
      </c>
      <c r="F9" s="79">
        <v>38.799999999999997</v>
      </c>
      <c r="G9" s="79">
        <v>13.4</v>
      </c>
      <c r="H9" s="79">
        <v>13.2</v>
      </c>
      <c r="I9" s="217">
        <v>12.2</v>
      </c>
      <c r="J9" s="84">
        <v>2.8</v>
      </c>
      <c r="K9" s="81">
        <v>2.8</v>
      </c>
      <c r="L9" s="81">
        <v>2.7</v>
      </c>
      <c r="M9" s="81">
        <v>2.6</v>
      </c>
      <c r="N9" s="83">
        <v>2.5</v>
      </c>
      <c r="O9" s="84">
        <v>2.5</v>
      </c>
      <c r="P9" s="81">
        <v>2.8</v>
      </c>
      <c r="Q9" s="81">
        <v>2.7</v>
      </c>
      <c r="R9" s="81">
        <v>2.9</v>
      </c>
      <c r="S9" s="83">
        <v>2.2999999999999998</v>
      </c>
      <c r="T9" s="84">
        <v>2.4</v>
      </c>
      <c r="U9" s="81">
        <v>2.8</v>
      </c>
      <c r="V9" s="81">
        <v>2.2999999999999998</v>
      </c>
      <c r="W9" s="81">
        <v>2.2999999999999998</v>
      </c>
      <c r="X9" s="83">
        <v>2.4</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34" x14ac:dyDescent="0.2">
      <c r="A12" s="44" t="s">
        <v>77</v>
      </c>
      <c r="B12" s="85"/>
      <c r="C12" s="86" t="s">
        <v>204</v>
      </c>
      <c r="D12" s="49"/>
      <c r="E12" s="50"/>
      <c r="F12" s="963" t="s">
        <v>355</v>
      </c>
      <c r="G12" s="964"/>
      <c r="H12" s="965"/>
      <c r="I12" s="46"/>
      <c r="J12" s="51"/>
      <c r="K12" s="963" t="s">
        <v>80</v>
      </c>
      <c r="L12" s="964"/>
      <c r="M12" s="965"/>
      <c r="N12" s="46"/>
      <c r="O12" s="52"/>
      <c r="P12" s="963" t="s">
        <v>81</v>
      </c>
      <c r="Q12" s="964"/>
      <c r="R12" s="965"/>
      <c r="S12" s="46"/>
      <c r="T12" s="53"/>
      <c r="U12" s="963" t="s">
        <v>82</v>
      </c>
      <c r="V12" s="964"/>
      <c r="W12" s="965"/>
    </row>
    <row r="14" spans="1:25" ht="19" x14ac:dyDescent="0.25">
      <c r="A14" s="945" t="s">
        <v>234</v>
      </c>
      <c r="B14" s="949" t="s">
        <v>83</v>
      </c>
      <c r="C14" s="951" t="s">
        <v>84</v>
      </c>
      <c r="D14" s="10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x14ac:dyDescent="0.2">
      <c r="A15" s="946"/>
      <c r="B15" s="979"/>
      <c r="C15" s="981"/>
      <c r="D15" s="1015"/>
      <c r="E15" s="909"/>
      <c r="F15" s="979"/>
      <c r="G15" s="220" t="s">
        <v>66</v>
      </c>
      <c r="H15" s="221" t="s">
        <v>67</v>
      </c>
      <c r="I15" s="295" t="s">
        <v>68</v>
      </c>
      <c r="J15" s="90">
        <v>1</v>
      </c>
      <c r="K15" s="91">
        <v>2</v>
      </c>
      <c r="L15" s="91">
        <v>3</v>
      </c>
      <c r="M15" s="91">
        <v>4</v>
      </c>
      <c r="N15" s="92">
        <v>5</v>
      </c>
      <c r="O15" s="225">
        <v>6</v>
      </c>
      <c r="P15" s="226">
        <v>7</v>
      </c>
      <c r="Q15" s="226">
        <v>8</v>
      </c>
      <c r="R15" s="226">
        <v>9</v>
      </c>
      <c r="S15" s="227">
        <v>10</v>
      </c>
      <c r="T15" s="96">
        <v>11</v>
      </c>
      <c r="U15" s="97">
        <v>12</v>
      </c>
      <c r="V15" s="97">
        <v>13</v>
      </c>
      <c r="W15" s="97">
        <v>14</v>
      </c>
      <c r="X15" s="98">
        <v>15</v>
      </c>
    </row>
    <row r="16" spans="1:25" x14ac:dyDescent="0.2">
      <c r="A16" s="946"/>
      <c r="B16" s="632">
        <v>45001</v>
      </c>
      <c r="C16" s="631" t="s">
        <v>356</v>
      </c>
      <c r="D16" s="530" t="s">
        <v>133</v>
      </c>
      <c r="E16" s="666" t="s">
        <v>17</v>
      </c>
      <c r="F16" s="513">
        <v>41</v>
      </c>
      <c r="G16" s="514">
        <v>14</v>
      </c>
      <c r="H16" s="257">
        <v>14</v>
      </c>
      <c r="I16" s="515">
        <v>13</v>
      </c>
      <c r="J16" s="591">
        <v>3</v>
      </c>
      <c r="K16" s="592">
        <v>3</v>
      </c>
      <c r="L16" s="592">
        <v>3</v>
      </c>
      <c r="M16" s="592">
        <v>3</v>
      </c>
      <c r="N16" s="645">
        <v>2</v>
      </c>
      <c r="O16" s="593">
        <v>3</v>
      </c>
      <c r="P16" s="592">
        <v>3</v>
      </c>
      <c r="Q16" s="592">
        <v>3</v>
      </c>
      <c r="R16" s="592">
        <v>3</v>
      </c>
      <c r="S16" s="654">
        <v>2</v>
      </c>
      <c r="T16" s="655">
        <v>2</v>
      </c>
      <c r="U16" s="656">
        <v>2</v>
      </c>
      <c r="V16" s="592">
        <v>3</v>
      </c>
      <c r="W16" s="592">
        <v>3</v>
      </c>
      <c r="X16" s="594">
        <v>3</v>
      </c>
    </row>
    <row r="17" spans="1:24" x14ac:dyDescent="0.2">
      <c r="A17" s="946"/>
      <c r="B17" s="632">
        <v>45015</v>
      </c>
      <c r="C17" s="631" t="s">
        <v>357</v>
      </c>
      <c r="D17" s="402" t="s">
        <v>133</v>
      </c>
      <c r="E17" s="667" t="s">
        <v>17</v>
      </c>
      <c r="F17" s="531">
        <v>42</v>
      </c>
      <c r="G17" s="532">
        <v>14</v>
      </c>
      <c r="H17" s="403">
        <v>14</v>
      </c>
      <c r="I17" s="404">
        <v>14</v>
      </c>
      <c r="J17" s="629">
        <v>3</v>
      </c>
      <c r="K17" s="250">
        <v>3</v>
      </c>
      <c r="L17" s="250">
        <v>3</v>
      </c>
      <c r="M17" s="250">
        <v>3</v>
      </c>
      <c r="N17" s="644">
        <v>2</v>
      </c>
      <c r="O17" s="651">
        <v>2</v>
      </c>
      <c r="P17" s="250">
        <v>3</v>
      </c>
      <c r="Q17" s="250">
        <v>3</v>
      </c>
      <c r="R17" s="250">
        <v>3</v>
      </c>
      <c r="S17" s="630">
        <v>3</v>
      </c>
      <c r="T17" s="629">
        <v>3</v>
      </c>
      <c r="U17" s="250">
        <v>3</v>
      </c>
      <c r="V17" s="657">
        <v>2</v>
      </c>
      <c r="W17" s="250">
        <v>3</v>
      </c>
      <c r="X17" s="630">
        <v>3</v>
      </c>
    </row>
    <row r="18" spans="1:24" x14ac:dyDescent="0.2">
      <c r="A18" s="946"/>
      <c r="B18" s="633">
        <v>45001</v>
      </c>
      <c r="C18" s="631" t="s">
        <v>358</v>
      </c>
      <c r="D18" s="362" t="s">
        <v>87</v>
      </c>
      <c r="E18" s="668" t="s">
        <v>17</v>
      </c>
      <c r="F18" s="672">
        <v>34</v>
      </c>
      <c r="G18" s="534">
        <v>10</v>
      </c>
      <c r="H18" s="247">
        <v>13</v>
      </c>
      <c r="I18" s="263">
        <v>11</v>
      </c>
      <c r="J18" s="529">
        <v>2</v>
      </c>
      <c r="K18" s="403">
        <v>3</v>
      </c>
      <c r="L18" s="527">
        <v>2</v>
      </c>
      <c r="M18" s="527">
        <v>2</v>
      </c>
      <c r="N18" s="665">
        <v>1</v>
      </c>
      <c r="O18" s="650">
        <v>2</v>
      </c>
      <c r="P18" s="403">
        <v>3</v>
      </c>
      <c r="Q18" s="403">
        <v>3</v>
      </c>
      <c r="R18" s="403">
        <v>3</v>
      </c>
      <c r="S18" s="528">
        <v>2</v>
      </c>
      <c r="T18" s="529">
        <v>2</v>
      </c>
      <c r="U18" s="403">
        <v>3</v>
      </c>
      <c r="V18" s="527">
        <v>2</v>
      </c>
      <c r="W18" s="527">
        <v>2</v>
      </c>
      <c r="X18" s="528">
        <v>2</v>
      </c>
    </row>
    <row r="19" spans="1:24" x14ac:dyDescent="0.2">
      <c r="A19" s="946"/>
      <c r="B19" s="634">
        <v>45057</v>
      </c>
      <c r="C19" s="30" t="s">
        <v>359</v>
      </c>
      <c r="D19" s="461" t="s">
        <v>87</v>
      </c>
      <c r="E19" s="669" t="s">
        <v>121</v>
      </c>
      <c r="F19" s="327" t="s">
        <v>269</v>
      </c>
      <c r="G19" s="247">
        <v>14</v>
      </c>
      <c r="H19" s="247">
        <v>12</v>
      </c>
      <c r="I19" s="327" t="s">
        <v>269</v>
      </c>
      <c r="J19" s="432">
        <v>2</v>
      </c>
      <c r="K19" s="247">
        <v>3</v>
      </c>
      <c r="L19" s="247">
        <v>3</v>
      </c>
      <c r="M19" s="247">
        <v>3</v>
      </c>
      <c r="N19" s="247">
        <v>3</v>
      </c>
      <c r="O19" s="432">
        <v>2</v>
      </c>
      <c r="P19" s="247">
        <v>3</v>
      </c>
      <c r="Q19" s="432">
        <v>2</v>
      </c>
      <c r="R19" s="247">
        <v>3</v>
      </c>
      <c r="S19" s="432">
        <v>2</v>
      </c>
      <c r="T19" s="327" t="s">
        <v>270</v>
      </c>
      <c r="U19" s="327" t="s">
        <v>270</v>
      </c>
      <c r="V19" s="327" t="s">
        <v>270</v>
      </c>
      <c r="W19" s="327" t="s">
        <v>270</v>
      </c>
      <c r="X19" s="462" t="s">
        <v>270</v>
      </c>
    </row>
    <row r="20" spans="1:24" x14ac:dyDescent="0.2">
      <c r="A20" s="946"/>
      <c r="B20" s="632">
        <v>45001</v>
      </c>
      <c r="C20" s="631" t="s">
        <v>360</v>
      </c>
      <c r="D20" s="307" t="s">
        <v>87</v>
      </c>
      <c r="E20" s="669" t="s">
        <v>17</v>
      </c>
      <c r="F20" s="247">
        <v>39</v>
      </c>
      <c r="G20" s="247">
        <v>12</v>
      </c>
      <c r="H20" s="247">
        <v>13</v>
      </c>
      <c r="I20" s="247">
        <v>14</v>
      </c>
      <c r="J20" s="432">
        <v>2</v>
      </c>
      <c r="K20" s="247">
        <v>3</v>
      </c>
      <c r="L20" s="432">
        <v>2</v>
      </c>
      <c r="M20" s="247">
        <v>3</v>
      </c>
      <c r="N20" s="432">
        <v>2</v>
      </c>
      <c r="O20" s="432">
        <v>2</v>
      </c>
      <c r="P20" s="247">
        <v>3</v>
      </c>
      <c r="Q20" s="247">
        <v>3</v>
      </c>
      <c r="R20" s="247">
        <v>3</v>
      </c>
      <c r="S20" s="432">
        <v>2</v>
      </c>
      <c r="T20" s="432">
        <v>2</v>
      </c>
      <c r="U20" s="247">
        <v>3</v>
      </c>
      <c r="V20" s="247">
        <v>3</v>
      </c>
      <c r="W20" s="247">
        <v>3</v>
      </c>
      <c r="X20" s="263">
        <v>3</v>
      </c>
    </row>
    <row r="21" spans="1:24" x14ac:dyDescent="0.2">
      <c r="A21" s="946"/>
      <c r="B21" s="632">
        <v>45015</v>
      </c>
      <c r="C21" s="631" t="s">
        <v>361</v>
      </c>
      <c r="D21" s="461" t="s">
        <v>133</v>
      </c>
      <c r="E21" s="669" t="s">
        <v>21</v>
      </c>
      <c r="F21" s="623">
        <v>43</v>
      </c>
      <c r="G21" s="623">
        <v>15</v>
      </c>
      <c r="H21" s="623">
        <v>15</v>
      </c>
      <c r="I21" s="623">
        <v>13</v>
      </c>
      <c r="J21" s="623">
        <v>3</v>
      </c>
      <c r="K21" s="623">
        <v>3</v>
      </c>
      <c r="L21" s="623">
        <v>3</v>
      </c>
      <c r="M21" s="623">
        <v>3</v>
      </c>
      <c r="N21" s="623">
        <v>3</v>
      </c>
      <c r="O21" s="623">
        <v>3</v>
      </c>
      <c r="P21" s="623">
        <v>4</v>
      </c>
      <c r="Q21" s="623">
        <v>3</v>
      </c>
      <c r="R21" s="623">
        <v>3</v>
      </c>
      <c r="S21" s="641">
        <v>2</v>
      </c>
      <c r="T21" s="623">
        <v>3</v>
      </c>
      <c r="U21" s="623">
        <v>3</v>
      </c>
      <c r="V21" s="623">
        <v>3</v>
      </c>
      <c r="W21" s="641">
        <v>2</v>
      </c>
      <c r="X21" s="658">
        <v>2</v>
      </c>
    </row>
    <row r="22" spans="1:24" x14ac:dyDescent="0.2">
      <c r="A22" s="946"/>
      <c r="B22" s="632">
        <v>45001</v>
      </c>
      <c r="C22" s="631" t="s">
        <v>362</v>
      </c>
      <c r="D22" s="461" t="s">
        <v>133</v>
      </c>
      <c r="E22" s="669" t="s">
        <v>121</v>
      </c>
      <c r="F22" s="247">
        <v>47</v>
      </c>
      <c r="G22" s="247">
        <v>15</v>
      </c>
      <c r="H22" s="247">
        <v>16</v>
      </c>
      <c r="I22" s="247">
        <v>16</v>
      </c>
      <c r="J22" s="247">
        <v>3</v>
      </c>
      <c r="K22" s="247">
        <v>3</v>
      </c>
      <c r="L22" s="247">
        <v>3</v>
      </c>
      <c r="M22" s="247">
        <v>3</v>
      </c>
      <c r="N22" s="247">
        <v>3</v>
      </c>
      <c r="O22" s="247">
        <v>3</v>
      </c>
      <c r="P22" s="247">
        <v>3</v>
      </c>
      <c r="Q22" s="247">
        <v>4</v>
      </c>
      <c r="R22" s="247">
        <v>3</v>
      </c>
      <c r="S22" s="247">
        <v>3</v>
      </c>
      <c r="T22" s="247">
        <v>3</v>
      </c>
      <c r="U22" s="247">
        <v>4</v>
      </c>
      <c r="V22" s="247">
        <v>3</v>
      </c>
      <c r="W22" s="247">
        <v>3</v>
      </c>
      <c r="X22" s="263">
        <v>3</v>
      </c>
    </row>
    <row r="23" spans="1:24" x14ac:dyDescent="0.2">
      <c r="A23" s="946"/>
      <c r="B23" s="632">
        <v>45015</v>
      </c>
      <c r="C23" s="631" t="s">
        <v>363</v>
      </c>
      <c r="D23" s="307" t="s">
        <v>133</v>
      </c>
      <c r="E23" s="669" t="s">
        <v>17</v>
      </c>
      <c r="F23" s="671">
        <v>34</v>
      </c>
      <c r="G23" s="623">
        <v>13</v>
      </c>
      <c r="H23" s="623">
        <v>11</v>
      </c>
      <c r="I23" s="623">
        <v>10</v>
      </c>
      <c r="J23" s="623">
        <v>3</v>
      </c>
      <c r="K23" s="623">
        <v>3</v>
      </c>
      <c r="L23" s="641">
        <v>2</v>
      </c>
      <c r="M23" s="623">
        <v>3</v>
      </c>
      <c r="N23" s="641">
        <v>2</v>
      </c>
      <c r="O23" s="641">
        <v>2</v>
      </c>
      <c r="P23" s="623">
        <v>3</v>
      </c>
      <c r="Q23" s="641">
        <v>2</v>
      </c>
      <c r="R23" s="623">
        <v>2</v>
      </c>
      <c r="S23" s="641">
        <v>2</v>
      </c>
      <c r="T23" s="641">
        <v>2</v>
      </c>
      <c r="U23" s="641">
        <v>2</v>
      </c>
      <c r="V23" s="641">
        <v>2</v>
      </c>
      <c r="W23" s="641">
        <v>2</v>
      </c>
      <c r="X23" s="658">
        <v>2</v>
      </c>
    </row>
    <row r="24" spans="1:24" x14ac:dyDescent="0.2">
      <c r="A24" s="946"/>
      <c r="B24" s="632">
        <v>45001</v>
      </c>
      <c r="C24" s="631" t="s">
        <v>364</v>
      </c>
      <c r="D24" s="461" t="s">
        <v>133</v>
      </c>
      <c r="E24" s="669" t="s">
        <v>21</v>
      </c>
      <c r="F24" s="247">
        <v>44</v>
      </c>
      <c r="G24" s="247">
        <v>15</v>
      </c>
      <c r="H24" s="247">
        <v>15</v>
      </c>
      <c r="I24" s="247">
        <v>14</v>
      </c>
      <c r="J24" s="247">
        <v>3</v>
      </c>
      <c r="K24" s="247">
        <v>3</v>
      </c>
      <c r="L24" s="247">
        <v>3</v>
      </c>
      <c r="M24" s="247">
        <v>3</v>
      </c>
      <c r="N24" s="247">
        <v>3</v>
      </c>
      <c r="O24" s="247">
        <v>3</v>
      </c>
      <c r="P24" s="247">
        <v>3</v>
      </c>
      <c r="Q24" s="247">
        <v>4</v>
      </c>
      <c r="R24" s="247">
        <v>3</v>
      </c>
      <c r="S24" s="432">
        <v>2</v>
      </c>
      <c r="T24" s="247">
        <v>3</v>
      </c>
      <c r="U24" s="247">
        <v>3</v>
      </c>
      <c r="V24" s="432">
        <v>2</v>
      </c>
      <c r="W24" s="247">
        <v>3</v>
      </c>
      <c r="X24" s="263">
        <v>3</v>
      </c>
    </row>
    <row r="25" spans="1:24" x14ac:dyDescent="0.2">
      <c r="A25" s="946"/>
      <c r="B25" s="632">
        <v>45015</v>
      </c>
      <c r="C25" s="631" t="s">
        <v>365</v>
      </c>
      <c r="D25" s="461" t="s">
        <v>133</v>
      </c>
      <c r="E25" s="669" t="s">
        <v>21</v>
      </c>
      <c r="F25" s="671">
        <v>31</v>
      </c>
      <c r="G25" s="623">
        <v>9</v>
      </c>
      <c r="H25" s="623">
        <v>11</v>
      </c>
      <c r="I25" s="623">
        <v>11</v>
      </c>
      <c r="J25" s="641">
        <v>2</v>
      </c>
      <c r="K25" s="641">
        <v>2</v>
      </c>
      <c r="L25" s="641">
        <v>2</v>
      </c>
      <c r="M25" s="641">
        <v>2</v>
      </c>
      <c r="N25" s="664">
        <v>1</v>
      </c>
      <c r="O25" s="641">
        <v>2</v>
      </c>
      <c r="P25" s="641">
        <v>2</v>
      </c>
      <c r="Q25" s="623">
        <v>3</v>
      </c>
      <c r="R25" s="641">
        <v>2</v>
      </c>
      <c r="S25" s="641">
        <v>2</v>
      </c>
      <c r="T25" s="641">
        <v>2</v>
      </c>
      <c r="U25" s="641">
        <v>2</v>
      </c>
      <c r="V25" s="641">
        <v>2</v>
      </c>
      <c r="W25" s="641">
        <v>2</v>
      </c>
      <c r="X25" s="635">
        <v>3</v>
      </c>
    </row>
    <row r="26" spans="1:24" x14ac:dyDescent="0.2">
      <c r="A26" s="946"/>
      <c r="B26" s="632">
        <v>45001</v>
      </c>
      <c r="C26" s="631" t="s">
        <v>366</v>
      </c>
      <c r="D26" s="307" t="s">
        <v>87</v>
      </c>
      <c r="E26" s="669" t="s">
        <v>17</v>
      </c>
      <c r="F26" s="674">
        <v>36</v>
      </c>
      <c r="G26" s="247">
        <v>12</v>
      </c>
      <c r="H26" s="247">
        <v>13</v>
      </c>
      <c r="I26" s="247">
        <v>11</v>
      </c>
      <c r="J26" s="247">
        <v>3</v>
      </c>
      <c r="K26" s="432">
        <v>2</v>
      </c>
      <c r="L26" s="432">
        <v>2</v>
      </c>
      <c r="M26" s="247">
        <v>3</v>
      </c>
      <c r="N26" s="432">
        <v>2</v>
      </c>
      <c r="O26" s="432">
        <v>2</v>
      </c>
      <c r="P26" s="247">
        <v>3</v>
      </c>
      <c r="Q26" s="247">
        <v>3</v>
      </c>
      <c r="R26" s="247">
        <v>3</v>
      </c>
      <c r="S26" s="432">
        <v>2</v>
      </c>
      <c r="T26" s="432">
        <v>2</v>
      </c>
      <c r="U26" s="247">
        <v>3</v>
      </c>
      <c r="V26" s="432">
        <v>2</v>
      </c>
      <c r="W26" s="432">
        <v>2</v>
      </c>
      <c r="X26" s="433">
        <v>2</v>
      </c>
    </row>
    <row r="27" spans="1:24" x14ac:dyDescent="0.2">
      <c r="A27" s="946"/>
      <c r="B27" s="632">
        <v>45015</v>
      </c>
      <c r="C27" s="631" t="s">
        <v>367</v>
      </c>
      <c r="D27" s="307" t="s">
        <v>87</v>
      </c>
      <c r="E27" s="669" t="s">
        <v>98</v>
      </c>
      <c r="F27" s="623">
        <v>39</v>
      </c>
      <c r="G27" s="623">
        <v>15</v>
      </c>
      <c r="H27" s="623">
        <v>12.5</v>
      </c>
      <c r="I27" s="623">
        <v>11.5</v>
      </c>
      <c r="J27" s="623">
        <v>3</v>
      </c>
      <c r="K27" s="623">
        <v>3</v>
      </c>
      <c r="L27" s="623">
        <v>3</v>
      </c>
      <c r="M27" s="623">
        <v>3</v>
      </c>
      <c r="N27" s="623">
        <v>3</v>
      </c>
      <c r="O27" s="623">
        <v>3</v>
      </c>
      <c r="P27" s="641">
        <v>2</v>
      </c>
      <c r="Q27" s="641">
        <v>2.5</v>
      </c>
      <c r="R27" s="623">
        <v>3</v>
      </c>
      <c r="S27" s="641">
        <v>2</v>
      </c>
      <c r="T27" s="641">
        <v>2.5</v>
      </c>
      <c r="U27" s="641">
        <v>2</v>
      </c>
      <c r="V27" s="641">
        <v>2</v>
      </c>
      <c r="W27" s="641">
        <v>2</v>
      </c>
      <c r="X27" s="635">
        <v>3</v>
      </c>
    </row>
    <row r="28" spans="1:24" x14ac:dyDescent="0.2">
      <c r="A28" s="946"/>
      <c r="B28" s="632">
        <v>44966</v>
      </c>
      <c r="C28" s="30" t="s">
        <v>368</v>
      </c>
      <c r="D28" s="461" t="s">
        <v>133</v>
      </c>
      <c r="E28" s="669" t="s">
        <v>17</v>
      </c>
      <c r="F28" s="623">
        <v>38</v>
      </c>
      <c r="G28" s="623">
        <v>11</v>
      </c>
      <c r="H28" s="623">
        <v>14</v>
      </c>
      <c r="I28" s="623">
        <v>13</v>
      </c>
      <c r="J28" s="641">
        <v>2</v>
      </c>
      <c r="K28" s="641">
        <v>2</v>
      </c>
      <c r="L28" s="641">
        <v>2</v>
      </c>
      <c r="M28" s="623">
        <v>3</v>
      </c>
      <c r="N28" s="641">
        <v>2</v>
      </c>
      <c r="O28" s="623">
        <v>3</v>
      </c>
      <c r="P28" s="623">
        <v>3</v>
      </c>
      <c r="Q28" s="623">
        <v>3</v>
      </c>
      <c r="R28" s="623">
        <v>3</v>
      </c>
      <c r="S28" s="641">
        <v>2</v>
      </c>
      <c r="T28" s="641">
        <v>2</v>
      </c>
      <c r="U28" s="623">
        <v>3</v>
      </c>
      <c r="V28" s="623">
        <v>3</v>
      </c>
      <c r="W28" s="641">
        <v>2</v>
      </c>
      <c r="X28" s="635">
        <v>3</v>
      </c>
    </row>
    <row r="29" spans="1:24" x14ac:dyDescent="0.2">
      <c r="A29" s="946"/>
      <c r="B29" s="632">
        <v>45015</v>
      </c>
      <c r="C29" s="631" t="s">
        <v>369</v>
      </c>
      <c r="D29" s="362" t="s">
        <v>87</v>
      </c>
      <c r="E29" s="668" t="s">
        <v>17</v>
      </c>
      <c r="F29" s="672">
        <v>33</v>
      </c>
      <c r="G29" s="534">
        <v>12</v>
      </c>
      <c r="H29" s="247">
        <v>10</v>
      </c>
      <c r="I29" s="263">
        <v>11</v>
      </c>
      <c r="J29" s="572">
        <v>2</v>
      </c>
      <c r="K29" s="432">
        <v>2</v>
      </c>
      <c r="L29" s="247">
        <v>3</v>
      </c>
      <c r="M29" s="247">
        <v>3</v>
      </c>
      <c r="N29" s="646">
        <v>2</v>
      </c>
      <c r="O29" s="649">
        <v>2</v>
      </c>
      <c r="P29" s="432">
        <v>2</v>
      </c>
      <c r="Q29" s="432">
        <v>2</v>
      </c>
      <c r="R29" s="432">
        <v>2</v>
      </c>
      <c r="S29" s="433">
        <v>2</v>
      </c>
      <c r="T29" s="572">
        <v>2</v>
      </c>
      <c r="U29" s="247">
        <v>3</v>
      </c>
      <c r="V29" s="432">
        <v>2</v>
      </c>
      <c r="W29" s="432">
        <v>2</v>
      </c>
      <c r="X29" s="433">
        <v>2</v>
      </c>
    </row>
    <row r="30" spans="1:24" x14ac:dyDescent="0.2">
      <c r="A30" s="946"/>
      <c r="B30" s="632">
        <v>45015</v>
      </c>
      <c r="C30" s="631" t="s">
        <v>370</v>
      </c>
      <c r="D30" s="362" t="s">
        <v>133</v>
      </c>
      <c r="E30" s="668" t="s">
        <v>21</v>
      </c>
      <c r="F30" s="672">
        <v>33</v>
      </c>
      <c r="G30" s="534">
        <v>12</v>
      </c>
      <c r="H30" s="247">
        <v>9</v>
      </c>
      <c r="I30" s="263">
        <v>12</v>
      </c>
      <c r="J30" s="642">
        <v>2</v>
      </c>
      <c r="K30" s="258">
        <v>3</v>
      </c>
      <c r="L30" s="475">
        <v>2</v>
      </c>
      <c r="M30" s="258">
        <v>3</v>
      </c>
      <c r="N30" s="647">
        <v>2</v>
      </c>
      <c r="O30" s="648">
        <v>2</v>
      </c>
      <c r="P30" s="475">
        <v>2</v>
      </c>
      <c r="Q30" s="662">
        <v>1</v>
      </c>
      <c r="R30" s="475">
        <v>2</v>
      </c>
      <c r="S30" s="652">
        <v>2</v>
      </c>
      <c r="T30" s="642">
        <v>2</v>
      </c>
      <c r="U30" s="258">
        <v>3</v>
      </c>
      <c r="V30" s="258">
        <v>3</v>
      </c>
      <c r="W30" s="475">
        <v>2</v>
      </c>
      <c r="X30" s="652">
        <v>2</v>
      </c>
    </row>
    <row r="31" spans="1:24" x14ac:dyDescent="0.2">
      <c r="A31" s="980"/>
      <c r="B31" s="636">
        <v>45015</v>
      </c>
      <c r="C31" s="637" t="s">
        <v>371</v>
      </c>
      <c r="D31" s="363" t="s">
        <v>133</v>
      </c>
      <c r="E31" s="670" t="s">
        <v>121</v>
      </c>
      <c r="F31" s="673">
        <v>32</v>
      </c>
      <c r="G31" s="518">
        <v>12</v>
      </c>
      <c r="H31" s="260">
        <v>13</v>
      </c>
      <c r="I31" s="261">
        <v>7</v>
      </c>
      <c r="J31" s="638">
        <v>3</v>
      </c>
      <c r="K31" s="639">
        <v>3</v>
      </c>
      <c r="L31" s="639">
        <v>3</v>
      </c>
      <c r="M31" s="643">
        <v>2</v>
      </c>
      <c r="N31" s="663">
        <v>1</v>
      </c>
      <c r="O31" s="640">
        <v>3</v>
      </c>
      <c r="P31" s="639">
        <v>3</v>
      </c>
      <c r="Q31" s="643">
        <v>2</v>
      </c>
      <c r="R31" s="639">
        <v>3</v>
      </c>
      <c r="S31" s="653">
        <v>2</v>
      </c>
      <c r="T31" s="661">
        <v>1</v>
      </c>
      <c r="U31" s="660">
        <v>1</v>
      </c>
      <c r="V31" s="643">
        <v>2</v>
      </c>
      <c r="W31" s="643">
        <v>2</v>
      </c>
      <c r="X31" s="659">
        <v>1</v>
      </c>
    </row>
    <row r="32" spans="1:24" x14ac:dyDescent="0.2">
      <c r="G32" s="100"/>
      <c r="J32" s="100"/>
      <c r="K32" s="100"/>
      <c r="L32" s="100"/>
      <c r="M32" s="100"/>
    </row>
    <row r="33" spans="3:24" ht="19" x14ac:dyDescent="0.25">
      <c r="F33" s="880" t="s">
        <v>238</v>
      </c>
      <c r="G33" s="881"/>
      <c r="H33" s="882"/>
      <c r="I33" s="888" t="s">
        <v>165</v>
      </c>
      <c r="J33" s="890" t="s">
        <v>62</v>
      </c>
      <c r="K33" s="890"/>
      <c r="L33" s="890"/>
      <c r="M33" s="890"/>
      <c r="N33" s="891"/>
      <c r="O33" s="892" t="s">
        <v>63</v>
      </c>
      <c r="P33" s="893"/>
      <c r="Q33" s="893"/>
      <c r="R33" s="893"/>
      <c r="S33" s="894"/>
      <c r="T33" s="895" t="s">
        <v>64</v>
      </c>
      <c r="U33" s="896"/>
      <c r="V33" s="896"/>
      <c r="W33" s="896"/>
      <c r="X33" s="944"/>
    </row>
    <row r="34" spans="3:24" x14ac:dyDescent="0.2">
      <c r="F34" s="883"/>
      <c r="G34" s="884"/>
      <c r="H34" s="885"/>
      <c r="I34" s="889"/>
      <c r="J34" s="13">
        <v>1</v>
      </c>
      <c r="K34" s="14">
        <v>2</v>
      </c>
      <c r="L34" s="14">
        <v>3</v>
      </c>
      <c r="M34" s="14">
        <v>4</v>
      </c>
      <c r="N34" s="68">
        <v>5</v>
      </c>
      <c r="O34" s="13">
        <v>6</v>
      </c>
      <c r="P34" s="14">
        <v>7</v>
      </c>
      <c r="Q34" s="14">
        <v>8</v>
      </c>
      <c r="R34" s="14">
        <v>9</v>
      </c>
      <c r="S34" s="15">
        <v>10</v>
      </c>
      <c r="T34" s="69">
        <v>11</v>
      </c>
      <c r="U34" s="14">
        <v>12</v>
      </c>
      <c r="V34" s="14">
        <v>13</v>
      </c>
      <c r="W34" s="14">
        <v>14</v>
      </c>
      <c r="X34" s="15">
        <v>15</v>
      </c>
    </row>
    <row r="35" spans="3:24" x14ac:dyDescent="0.2">
      <c r="F35" s="883"/>
      <c r="G35" s="884"/>
      <c r="H35" s="884"/>
      <c r="I35" s="103" t="s">
        <v>166</v>
      </c>
      <c r="J35" s="387"/>
      <c r="K35" s="388"/>
      <c r="L35" s="388"/>
      <c r="M35" s="367"/>
      <c r="N35" s="564">
        <v>3</v>
      </c>
      <c r="O35" s="387"/>
      <c r="P35" s="388"/>
      <c r="Q35" s="236">
        <v>1</v>
      </c>
      <c r="R35" s="388"/>
      <c r="S35" s="390"/>
      <c r="T35" s="624">
        <v>1</v>
      </c>
      <c r="U35" s="236">
        <v>1</v>
      </c>
      <c r="V35" s="367"/>
      <c r="W35" s="367"/>
      <c r="X35" s="563">
        <v>1</v>
      </c>
    </row>
    <row r="36" spans="3:24" x14ac:dyDescent="0.2">
      <c r="F36" s="883"/>
      <c r="G36" s="884"/>
      <c r="H36" s="884"/>
      <c r="I36" s="111" t="s">
        <v>167</v>
      </c>
      <c r="J36" s="119">
        <v>7</v>
      </c>
      <c r="K36" s="113">
        <v>4</v>
      </c>
      <c r="L36" s="113">
        <v>7</v>
      </c>
      <c r="M36" s="113">
        <v>3</v>
      </c>
      <c r="N36" s="114">
        <v>8</v>
      </c>
      <c r="O36" s="119">
        <v>9</v>
      </c>
      <c r="P36" s="113">
        <v>4</v>
      </c>
      <c r="Q36" s="113">
        <v>5</v>
      </c>
      <c r="R36" s="113">
        <v>3</v>
      </c>
      <c r="S36" s="116">
        <v>14</v>
      </c>
      <c r="T36" s="29">
        <v>10</v>
      </c>
      <c r="U36" s="30">
        <v>4</v>
      </c>
      <c r="V36" s="30">
        <v>9</v>
      </c>
      <c r="W36" s="30">
        <v>10</v>
      </c>
      <c r="X36" s="33">
        <v>6</v>
      </c>
    </row>
    <row r="37" spans="3:24" x14ac:dyDescent="0.2">
      <c r="F37" s="883"/>
      <c r="G37" s="884"/>
      <c r="H37" s="884"/>
      <c r="I37" s="27" t="s">
        <v>168</v>
      </c>
      <c r="J37" s="32">
        <v>9</v>
      </c>
      <c r="K37" s="30">
        <v>12</v>
      </c>
      <c r="L37" s="30">
        <v>9</v>
      </c>
      <c r="M37" s="30">
        <v>13</v>
      </c>
      <c r="N37" s="31">
        <v>5</v>
      </c>
      <c r="O37" s="32">
        <v>7</v>
      </c>
      <c r="P37" s="30">
        <v>12</v>
      </c>
      <c r="Q37" s="30">
        <v>8</v>
      </c>
      <c r="R37" s="30">
        <v>13</v>
      </c>
      <c r="S37" s="33">
        <v>2</v>
      </c>
      <c r="T37" s="29">
        <v>4</v>
      </c>
      <c r="U37" s="30">
        <v>9</v>
      </c>
      <c r="V37" s="30">
        <v>6</v>
      </c>
      <c r="W37" s="30">
        <v>5</v>
      </c>
      <c r="X37" s="33">
        <v>8</v>
      </c>
    </row>
    <row r="38" spans="3:24" x14ac:dyDescent="0.2">
      <c r="F38" s="883"/>
      <c r="G38" s="884"/>
      <c r="H38" s="884"/>
      <c r="I38" s="27" t="s">
        <v>169</v>
      </c>
      <c r="J38" s="441"/>
      <c r="K38" s="143"/>
      <c r="L38" s="142"/>
      <c r="M38" s="142"/>
      <c r="N38" s="394"/>
      <c r="O38" s="441"/>
      <c r="P38" s="143"/>
      <c r="Q38" s="143"/>
      <c r="R38" s="143"/>
      <c r="S38" s="375"/>
      <c r="T38" s="395"/>
      <c r="U38" s="121">
        <v>1</v>
      </c>
      <c r="V38" s="142"/>
      <c r="W38" s="142"/>
      <c r="X38" s="375"/>
    </row>
    <row r="39" spans="3:24" x14ac:dyDescent="0.2">
      <c r="F39" s="883"/>
      <c r="G39" s="884"/>
      <c r="H39" s="884"/>
      <c r="I39" s="27" t="s">
        <v>170</v>
      </c>
      <c r="J39" s="393"/>
      <c r="K39" s="142"/>
      <c r="L39" s="142"/>
      <c r="M39" s="142"/>
      <c r="N39" s="394"/>
      <c r="O39" s="393"/>
      <c r="P39" s="143"/>
      <c r="Q39" s="143"/>
      <c r="R39" s="143"/>
      <c r="S39" s="375"/>
      <c r="T39" s="395"/>
      <c r="U39" s="142"/>
      <c r="V39" s="142"/>
      <c r="W39" s="142"/>
      <c r="X39" s="375"/>
    </row>
    <row r="40" spans="3:24" x14ac:dyDescent="0.2">
      <c r="F40" s="883"/>
      <c r="G40" s="884"/>
      <c r="H40" s="884"/>
      <c r="I40" s="128" t="s">
        <v>372</v>
      </c>
      <c r="J40" s="441"/>
      <c r="K40" s="143"/>
      <c r="L40" s="143"/>
      <c r="M40" s="143"/>
      <c r="N40" s="366"/>
      <c r="O40" s="393"/>
      <c r="P40" s="142"/>
      <c r="Q40" s="142"/>
      <c r="R40" s="142"/>
      <c r="S40" s="375"/>
      <c r="T40" s="395"/>
      <c r="U40" s="142"/>
      <c r="V40" s="142"/>
      <c r="W40" s="142"/>
      <c r="X40" s="375"/>
    </row>
    <row r="41" spans="3:24" x14ac:dyDescent="0.2">
      <c r="F41" s="883"/>
      <c r="G41" s="884"/>
      <c r="H41" s="884"/>
      <c r="I41" s="128" t="s">
        <v>171</v>
      </c>
      <c r="J41" s="393"/>
      <c r="K41" s="142"/>
      <c r="L41" s="142"/>
      <c r="M41" s="142"/>
      <c r="N41" s="394"/>
      <c r="O41" s="393"/>
      <c r="P41" s="142"/>
      <c r="Q41" s="142"/>
      <c r="R41" s="142"/>
      <c r="S41" s="375"/>
      <c r="T41" s="395"/>
      <c r="U41" s="142"/>
      <c r="V41" s="142"/>
      <c r="W41" s="142"/>
      <c r="X41" s="375"/>
    </row>
    <row r="42" spans="3:24" x14ac:dyDescent="0.2">
      <c r="F42" s="883"/>
      <c r="G42" s="884"/>
      <c r="H42" s="884"/>
      <c r="I42" s="128" t="s">
        <v>172</v>
      </c>
      <c r="J42" s="393"/>
      <c r="K42" s="142"/>
      <c r="L42" s="142"/>
      <c r="M42" s="142"/>
      <c r="N42" s="394"/>
      <c r="O42" s="393"/>
      <c r="P42" s="142"/>
      <c r="Q42" s="142"/>
      <c r="R42" s="142"/>
      <c r="S42" s="375"/>
      <c r="T42" s="349"/>
      <c r="U42" s="143"/>
      <c r="V42" s="143"/>
      <c r="W42" s="143"/>
      <c r="X42" s="241"/>
    </row>
    <row r="43" spans="3:24" x14ac:dyDescent="0.2">
      <c r="F43" s="883"/>
      <c r="G43" s="884"/>
      <c r="H43" s="884"/>
      <c r="I43" s="128" t="s">
        <v>173</v>
      </c>
      <c r="J43" s="393"/>
      <c r="K43" s="142"/>
      <c r="L43" s="142"/>
      <c r="M43" s="142"/>
      <c r="N43" s="394"/>
      <c r="O43" s="393"/>
      <c r="P43" s="142"/>
      <c r="Q43" s="142"/>
      <c r="R43" s="142"/>
      <c r="S43" s="375"/>
      <c r="T43" s="395"/>
      <c r="U43" s="142"/>
      <c r="V43" s="142"/>
      <c r="W43" s="142"/>
      <c r="X43" s="375"/>
    </row>
    <row r="44" spans="3:24" x14ac:dyDescent="0.2">
      <c r="F44" s="886"/>
      <c r="G44" s="887"/>
      <c r="H44" s="887"/>
      <c r="I44" s="129" t="s">
        <v>174</v>
      </c>
      <c r="J44" s="398"/>
      <c r="K44" s="148"/>
      <c r="L44" s="148"/>
      <c r="M44" s="148"/>
      <c r="N44" s="399"/>
      <c r="O44" s="442"/>
      <c r="P44" s="147"/>
      <c r="Q44" s="147"/>
      <c r="R44" s="147"/>
      <c r="S44" s="242"/>
      <c r="T44" s="625">
        <v>1</v>
      </c>
      <c r="U44" s="626">
        <v>1</v>
      </c>
      <c r="V44" s="626">
        <v>1</v>
      </c>
      <c r="W44" s="626">
        <v>1</v>
      </c>
      <c r="X44" s="627">
        <v>1</v>
      </c>
    </row>
    <row r="45" spans="3:24" x14ac:dyDescent="0.2">
      <c r="I45" s="545"/>
    </row>
    <row r="46" spans="3:24" x14ac:dyDescent="0.2">
      <c r="I46" s="545"/>
    </row>
    <row r="48" spans="3:24" ht="32" x14ac:dyDescent="0.2">
      <c r="C48" s="833" t="s">
        <v>11</v>
      </c>
      <c r="D48" s="168" t="s">
        <v>12</v>
      </c>
      <c r="E48" s="169" t="s">
        <v>13</v>
      </c>
      <c r="F48" s="170" t="s">
        <v>14</v>
      </c>
      <c r="G48" s="170" t="s">
        <v>15</v>
      </c>
      <c r="H48" s="171" t="s">
        <v>16</v>
      </c>
    </row>
    <row r="49" spans="3:8" x14ac:dyDescent="0.2">
      <c r="C49" s="834"/>
      <c r="D49" s="172" t="s">
        <v>17</v>
      </c>
      <c r="E49" s="21" t="s">
        <v>373</v>
      </c>
      <c r="F49" s="379">
        <f>AVERAGE(F16,F17,F18,F20,F23,F26,F28,F29)</f>
        <v>37.125</v>
      </c>
      <c r="G49" s="21" t="s">
        <v>192</v>
      </c>
      <c r="H49" s="445"/>
    </row>
    <row r="50" spans="3:8" x14ac:dyDescent="0.2">
      <c r="C50" s="834"/>
      <c r="D50" s="174" t="s">
        <v>21</v>
      </c>
      <c r="E50" s="140" t="s">
        <v>374</v>
      </c>
      <c r="F50" s="628">
        <f>AVERAGE(F21,F24,F25,F30)</f>
        <v>37.75</v>
      </c>
      <c r="G50" s="140" t="s">
        <v>49</v>
      </c>
      <c r="H50" s="175"/>
    </row>
    <row r="51" spans="3:8" x14ac:dyDescent="0.2">
      <c r="C51" s="834"/>
      <c r="D51" s="378" t="s">
        <v>199</v>
      </c>
      <c r="E51" s="30" t="s">
        <v>375</v>
      </c>
      <c r="F51" s="352">
        <f>AVERAGE(F22,F31)</f>
        <v>39.5</v>
      </c>
      <c r="G51" s="30" t="s">
        <v>210</v>
      </c>
      <c r="H51" s="375"/>
    </row>
    <row r="52" spans="3:8" x14ac:dyDescent="0.2">
      <c r="C52" s="834"/>
      <c r="D52" s="174" t="s">
        <v>27</v>
      </c>
      <c r="E52" s="144"/>
      <c r="F52" s="356"/>
      <c r="G52" s="145"/>
      <c r="H52" s="175"/>
    </row>
    <row r="53" spans="3:8" x14ac:dyDescent="0.2">
      <c r="C53" s="834"/>
      <c r="D53" s="176" t="s">
        <v>31</v>
      </c>
      <c r="E53" s="166" t="s">
        <v>376</v>
      </c>
      <c r="F53" s="407">
        <v>39</v>
      </c>
      <c r="G53" s="166" t="s">
        <v>51</v>
      </c>
      <c r="H53" s="177"/>
    </row>
    <row r="54" spans="3:8" x14ac:dyDescent="0.2">
      <c r="C54" s="834"/>
      <c r="D54" s="172" t="s">
        <v>34</v>
      </c>
      <c r="E54" s="21" t="s">
        <v>377</v>
      </c>
      <c r="F54" s="379">
        <f>AVERAGE(F16,F17,F21,F22,F23,F24,F25,F28,F30,F31)</f>
        <v>38.5</v>
      </c>
      <c r="G54" s="21" t="s">
        <v>378</v>
      </c>
      <c r="H54" s="445"/>
    </row>
    <row r="55" spans="3:8" x14ac:dyDescent="0.2">
      <c r="C55" s="835"/>
      <c r="D55" s="176" t="s">
        <v>38</v>
      </c>
      <c r="E55" s="39" t="s">
        <v>379</v>
      </c>
      <c r="F55" s="376">
        <f>AVERAGE(F18,F20,F26,F27,F29)</f>
        <v>36.200000000000003</v>
      </c>
      <c r="G55" s="39" t="s">
        <v>380</v>
      </c>
      <c r="H55" s="242"/>
    </row>
  </sheetData>
  <mergeCells count="33">
    <mergeCell ref="C10:E10"/>
    <mergeCell ref="F10:G10"/>
    <mergeCell ref="H10:J10"/>
    <mergeCell ref="K10:M10"/>
    <mergeCell ref="C48:C55"/>
    <mergeCell ref="G14:I14"/>
    <mergeCell ref="J14:N14"/>
    <mergeCell ref="F12:H12"/>
    <mergeCell ref="K12:M12"/>
    <mergeCell ref="F33:H44"/>
    <mergeCell ref="I33:I34"/>
    <mergeCell ref="J33:N33"/>
    <mergeCell ref="O33:S33"/>
    <mergeCell ref="T33:X33"/>
    <mergeCell ref="P12:R12"/>
    <mergeCell ref="U12:W12"/>
    <mergeCell ref="A14:A31"/>
    <mergeCell ref="B14:B15"/>
    <mergeCell ref="C14:C15"/>
    <mergeCell ref="D14:D15"/>
    <mergeCell ref="E14:E15"/>
    <mergeCell ref="F14:F15"/>
    <mergeCell ref="O14:S14"/>
    <mergeCell ref="T14:X14"/>
    <mergeCell ref="A1:Y1"/>
    <mergeCell ref="B3:N3"/>
    <mergeCell ref="A5:D9"/>
    <mergeCell ref="E5:E6"/>
    <mergeCell ref="F5:F6"/>
    <mergeCell ref="G5:I5"/>
    <mergeCell ref="J5:N5"/>
    <mergeCell ref="O5:S5"/>
    <mergeCell ref="T5:X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75C89-66E8-4CF6-B02E-E2F052396F23}">
  <dimension ref="A1:Y43"/>
  <sheetViews>
    <sheetView workbookViewId="0"/>
  </sheetViews>
  <sheetFormatPr baseColWidth="10" defaultColWidth="8.83203125" defaultRowHeight="15" x14ac:dyDescent="0.2"/>
  <cols>
    <col min="1" max="1" width="19.1640625" customWidth="1"/>
    <col min="2" max="2" width="10.6640625" bestFit="1" customWidth="1"/>
    <col min="3" max="3" width="32.5" customWidth="1"/>
    <col min="4" max="4" width="22" bestFit="1" customWidth="1"/>
    <col min="5" max="5" width="12.6640625" bestFit="1" customWidth="1"/>
    <col min="6" max="6" width="12.6640625" customWidth="1"/>
    <col min="7" max="7" width="12.5" customWidth="1"/>
    <col min="8" max="8" width="10.6640625" customWidth="1"/>
  </cols>
  <sheetData>
    <row r="1" spans="1:25" ht="33" x14ac:dyDescent="0.2">
      <c r="A1" s="925" t="s">
        <v>381</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38.75" customHeight="1" x14ac:dyDescent="0.2">
      <c r="A3" s="64" t="s">
        <v>232</v>
      </c>
      <c r="B3" s="1014" t="s">
        <v>382</v>
      </c>
      <c r="C3" s="934"/>
      <c r="D3" s="934"/>
      <c r="E3" s="934"/>
      <c r="F3" s="934"/>
      <c r="G3" s="934"/>
      <c r="H3" s="934"/>
      <c r="I3" s="934"/>
      <c r="J3" s="934"/>
      <c r="K3" s="934"/>
      <c r="L3" s="934"/>
      <c r="M3" s="934"/>
      <c r="N3" s="935"/>
    </row>
    <row r="5" spans="1:25" ht="19" x14ac:dyDescent="0.25">
      <c r="A5" s="995" t="s">
        <v>59</v>
      </c>
      <c r="B5" s="996"/>
      <c r="C5" s="996"/>
      <c r="D5" s="1011"/>
      <c r="E5" s="1003"/>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6" x14ac:dyDescent="0.2">
      <c r="A6" s="997"/>
      <c r="B6" s="998"/>
      <c r="C6" s="998"/>
      <c r="D6" s="1012"/>
      <c r="E6" s="1029"/>
      <c r="F6" s="976"/>
      <c r="G6" s="66" t="s">
        <v>66</v>
      </c>
      <c r="H6" s="7" t="s">
        <v>67</v>
      </c>
      <c r="I6" s="67" t="s">
        <v>68</v>
      </c>
      <c r="J6" s="13">
        <v>1</v>
      </c>
      <c r="K6" s="14">
        <v>2</v>
      </c>
      <c r="L6" s="14">
        <v>3</v>
      </c>
      <c r="M6" s="14">
        <v>4</v>
      </c>
      <c r="N6" s="68">
        <v>5</v>
      </c>
      <c r="O6" s="57">
        <v>6</v>
      </c>
      <c r="P6" s="11">
        <v>7</v>
      </c>
      <c r="Q6" s="11">
        <v>8</v>
      </c>
      <c r="R6" s="11">
        <v>9</v>
      </c>
      <c r="S6" s="200">
        <v>10</v>
      </c>
      <c r="T6" s="69">
        <v>11</v>
      </c>
      <c r="U6" s="14">
        <v>12</v>
      </c>
      <c r="V6" s="14">
        <v>13</v>
      </c>
      <c r="W6" s="14">
        <v>14</v>
      </c>
      <c r="X6" s="15">
        <v>15</v>
      </c>
    </row>
    <row r="7" spans="1:25" x14ac:dyDescent="0.2">
      <c r="A7" s="997"/>
      <c r="B7" s="998"/>
      <c r="C7" s="998"/>
      <c r="D7" s="1012"/>
      <c r="E7" s="382" t="s">
        <v>70</v>
      </c>
      <c r="F7" s="806">
        <v>37.333333333333336</v>
      </c>
      <c r="G7" s="703">
        <v>12</v>
      </c>
      <c r="H7" s="704">
        <v>12.333333333333334</v>
      </c>
      <c r="I7" s="703">
        <v>13</v>
      </c>
      <c r="J7" s="705">
        <v>3</v>
      </c>
      <c r="K7" s="706">
        <v>2</v>
      </c>
      <c r="L7" s="706">
        <v>2.5</v>
      </c>
      <c r="M7" s="706">
        <v>2</v>
      </c>
      <c r="N7" s="707">
        <v>2.5</v>
      </c>
      <c r="O7" s="705">
        <v>3</v>
      </c>
      <c r="P7" s="706">
        <v>2.6666666666666665</v>
      </c>
      <c r="Q7" s="706">
        <v>2.3333333333333335</v>
      </c>
      <c r="R7" s="706">
        <v>2</v>
      </c>
      <c r="S7" s="708">
        <v>2.3333333333333335</v>
      </c>
      <c r="T7" s="709">
        <v>2.75</v>
      </c>
      <c r="U7" s="706">
        <v>3.5</v>
      </c>
      <c r="V7" s="706">
        <v>1.75</v>
      </c>
      <c r="W7" s="706">
        <v>2.5</v>
      </c>
      <c r="X7" s="708">
        <v>2.5</v>
      </c>
      <c r="Y7" s="100"/>
    </row>
    <row r="8" spans="1:25" x14ac:dyDescent="0.2">
      <c r="A8" s="997"/>
      <c r="B8" s="998"/>
      <c r="C8" s="998"/>
      <c r="D8" s="1012"/>
      <c r="E8" s="383" t="s">
        <v>71</v>
      </c>
      <c r="F8" s="212">
        <v>37.4</v>
      </c>
      <c r="G8" s="546">
        <v>12.4</v>
      </c>
      <c r="H8" s="547">
        <v>12.3</v>
      </c>
      <c r="I8" s="733">
        <v>12.7</v>
      </c>
      <c r="J8" s="551">
        <v>2.6</v>
      </c>
      <c r="K8" s="549">
        <v>2</v>
      </c>
      <c r="L8" s="549">
        <v>2.7</v>
      </c>
      <c r="M8" s="549">
        <v>2.4</v>
      </c>
      <c r="N8" s="550">
        <v>2.6</v>
      </c>
      <c r="O8" s="551">
        <v>3</v>
      </c>
      <c r="P8" s="549">
        <v>2.7</v>
      </c>
      <c r="Q8" s="549">
        <v>2.2000000000000002</v>
      </c>
      <c r="R8" s="549">
        <v>2.2000000000000002</v>
      </c>
      <c r="S8" s="550">
        <v>2.2999999999999998</v>
      </c>
      <c r="T8" s="551">
        <v>2.8</v>
      </c>
      <c r="U8" s="549">
        <v>3.2</v>
      </c>
      <c r="V8" s="549">
        <v>1.6</v>
      </c>
      <c r="W8" s="549">
        <v>2.7</v>
      </c>
      <c r="X8" s="550">
        <v>2.2999999999999998</v>
      </c>
    </row>
    <row r="9" spans="1:25" x14ac:dyDescent="0.2">
      <c r="A9" s="999"/>
      <c r="B9" s="1000"/>
      <c r="C9" s="1000"/>
      <c r="D9" s="1013"/>
      <c r="E9" s="346" t="s">
        <v>72</v>
      </c>
      <c r="F9" s="217">
        <v>43.1</v>
      </c>
      <c r="G9" s="218">
        <v>14.4</v>
      </c>
      <c r="H9" s="217">
        <v>13.7</v>
      </c>
      <c r="I9" s="219">
        <v>14.8</v>
      </c>
      <c r="J9" s="84">
        <v>3.1</v>
      </c>
      <c r="K9" s="81">
        <v>2.5</v>
      </c>
      <c r="L9" s="81">
        <v>3.1</v>
      </c>
      <c r="M9" s="81">
        <v>2.8</v>
      </c>
      <c r="N9" s="83">
        <v>2.9</v>
      </c>
      <c r="O9" s="84">
        <v>3</v>
      </c>
      <c r="P9" s="81">
        <v>2.9</v>
      </c>
      <c r="Q9" s="81">
        <v>2.8</v>
      </c>
      <c r="R9" s="81">
        <v>2.6</v>
      </c>
      <c r="S9" s="83">
        <v>2.4</v>
      </c>
      <c r="T9" s="84">
        <v>3.1</v>
      </c>
      <c r="U9" s="81">
        <v>3.6</v>
      </c>
      <c r="V9" s="81">
        <v>2.6</v>
      </c>
      <c r="W9" s="81">
        <v>2.9</v>
      </c>
      <c r="X9" s="83">
        <v>2.7</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34" x14ac:dyDescent="0.2">
      <c r="A12" s="44" t="s">
        <v>77</v>
      </c>
      <c r="B12" s="85"/>
      <c r="C12" s="86" t="s">
        <v>204</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8.75" customHeight="1" x14ac:dyDescent="0.25">
      <c r="A14" s="1025" t="s">
        <v>234</v>
      </c>
      <c r="B14" s="949" t="s">
        <v>83</v>
      </c>
      <c r="C14" s="951" t="s">
        <v>84</v>
      </c>
      <c r="D14" s="9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ht="15" customHeight="1" x14ac:dyDescent="0.2">
      <c r="A15" s="1026"/>
      <c r="B15" s="950"/>
      <c r="C15" s="952"/>
      <c r="D15" s="1010"/>
      <c r="E15" s="1010"/>
      <c r="F15" s="950"/>
      <c r="G15" s="220" t="s">
        <v>66</v>
      </c>
      <c r="H15" s="221" t="s">
        <v>67</v>
      </c>
      <c r="I15" s="295" t="s">
        <v>68</v>
      </c>
      <c r="J15" s="222">
        <v>1</v>
      </c>
      <c r="K15" s="223">
        <v>2</v>
      </c>
      <c r="L15" s="223">
        <v>3</v>
      </c>
      <c r="M15" s="223">
        <v>4</v>
      </c>
      <c r="N15" s="224">
        <v>5</v>
      </c>
      <c r="O15" s="225">
        <v>6</v>
      </c>
      <c r="P15" s="226">
        <v>7</v>
      </c>
      <c r="Q15" s="226">
        <v>8</v>
      </c>
      <c r="R15" s="226">
        <v>9</v>
      </c>
      <c r="S15" s="227">
        <v>10</v>
      </c>
      <c r="T15" s="228">
        <v>11</v>
      </c>
      <c r="U15" s="229">
        <v>12</v>
      </c>
      <c r="V15" s="229">
        <v>13</v>
      </c>
      <c r="W15" s="229">
        <v>14</v>
      </c>
      <c r="X15" s="230">
        <v>15</v>
      </c>
    </row>
    <row r="16" spans="1:25" ht="15" customHeight="1" x14ac:dyDescent="0.2">
      <c r="A16" s="1027"/>
      <c r="B16" s="556">
        <v>45029</v>
      </c>
      <c r="C16" s="447" t="s">
        <v>383</v>
      </c>
      <c r="D16" s="303" t="s">
        <v>133</v>
      </c>
      <c r="E16" s="303" t="s">
        <v>17</v>
      </c>
      <c r="F16" s="710">
        <v>33</v>
      </c>
      <c r="G16" s="257">
        <v>12</v>
      </c>
      <c r="H16" s="257">
        <v>11</v>
      </c>
      <c r="I16" s="257">
        <v>10</v>
      </c>
      <c r="J16" s="257">
        <v>3</v>
      </c>
      <c r="K16" s="474">
        <v>2</v>
      </c>
      <c r="L16" s="474">
        <v>2</v>
      </c>
      <c r="M16" s="474">
        <v>2</v>
      </c>
      <c r="N16" s="257">
        <v>3</v>
      </c>
      <c r="O16" s="257">
        <v>3</v>
      </c>
      <c r="P16" s="474">
        <v>2</v>
      </c>
      <c r="Q16" s="474">
        <v>2</v>
      </c>
      <c r="R16" s="474">
        <v>2</v>
      </c>
      <c r="S16" s="474">
        <v>2</v>
      </c>
      <c r="T16" s="474">
        <v>2</v>
      </c>
      <c r="U16" s="257">
        <v>3</v>
      </c>
      <c r="V16" s="282">
        <v>1</v>
      </c>
      <c r="W16" s="474">
        <v>2</v>
      </c>
      <c r="X16" s="431">
        <v>2</v>
      </c>
      <c r="Y16" s="100"/>
    </row>
    <row r="17" spans="1:25" ht="15" customHeight="1" x14ac:dyDescent="0.2">
      <c r="A17" s="1027"/>
      <c r="B17" s="557">
        <v>45029</v>
      </c>
      <c r="C17" s="448" t="s">
        <v>384</v>
      </c>
      <c r="D17" s="307" t="s">
        <v>87</v>
      </c>
      <c r="E17" s="307" t="s">
        <v>17</v>
      </c>
      <c r="F17" s="247">
        <v>43</v>
      </c>
      <c r="G17" s="247">
        <v>13</v>
      </c>
      <c r="H17" s="247">
        <v>14</v>
      </c>
      <c r="I17" s="247">
        <v>16</v>
      </c>
      <c r="J17" s="247">
        <v>3</v>
      </c>
      <c r="K17" s="432">
        <v>2</v>
      </c>
      <c r="L17" s="247">
        <v>3</v>
      </c>
      <c r="M17" s="432">
        <v>2</v>
      </c>
      <c r="N17" s="247">
        <v>3</v>
      </c>
      <c r="O17" s="247">
        <v>3</v>
      </c>
      <c r="P17" s="247">
        <v>3</v>
      </c>
      <c r="Q17" s="247">
        <v>3</v>
      </c>
      <c r="R17" s="432">
        <v>2</v>
      </c>
      <c r="S17" s="247">
        <v>3</v>
      </c>
      <c r="T17" s="247">
        <v>4</v>
      </c>
      <c r="U17" s="247">
        <v>4</v>
      </c>
      <c r="V17" s="432">
        <v>2</v>
      </c>
      <c r="W17" s="247">
        <v>3</v>
      </c>
      <c r="X17" s="263">
        <v>3</v>
      </c>
      <c r="Y17" s="100"/>
    </row>
    <row r="18" spans="1:25" ht="15" customHeight="1" x14ac:dyDescent="0.2">
      <c r="A18" s="1027"/>
      <c r="B18" s="557">
        <v>45029</v>
      </c>
      <c r="C18" s="448" t="s">
        <v>385</v>
      </c>
      <c r="D18" s="307" t="s">
        <v>87</v>
      </c>
      <c r="E18" s="307" t="s">
        <v>17</v>
      </c>
      <c r="F18" s="674">
        <v>36</v>
      </c>
      <c r="G18" s="247">
        <v>11</v>
      </c>
      <c r="H18" s="247">
        <v>12</v>
      </c>
      <c r="I18" s="247">
        <v>13</v>
      </c>
      <c r="J18" s="247">
        <v>3</v>
      </c>
      <c r="K18" s="432">
        <v>2</v>
      </c>
      <c r="L18" s="247">
        <v>3</v>
      </c>
      <c r="M18" s="432">
        <v>2</v>
      </c>
      <c r="N18" s="434">
        <v>1</v>
      </c>
      <c r="O18" s="247">
        <v>3</v>
      </c>
      <c r="P18" s="247">
        <v>3</v>
      </c>
      <c r="Q18" s="432">
        <v>2</v>
      </c>
      <c r="R18" s="432">
        <v>2</v>
      </c>
      <c r="S18" s="432">
        <v>2</v>
      </c>
      <c r="T18" s="432">
        <v>2</v>
      </c>
      <c r="U18" s="247">
        <v>3</v>
      </c>
      <c r="V18" s="432">
        <v>2</v>
      </c>
      <c r="W18" s="247">
        <v>3</v>
      </c>
      <c r="X18" s="263">
        <v>3</v>
      </c>
      <c r="Y18" s="100"/>
    </row>
    <row r="19" spans="1:25" ht="15" customHeight="1" x14ac:dyDescent="0.2">
      <c r="A19" s="1027"/>
      <c r="B19" s="558">
        <v>45043</v>
      </c>
      <c r="C19" s="448" t="s">
        <v>386</v>
      </c>
      <c r="D19" s="307" t="s">
        <v>87</v>
      </c>
      <c r="E19" s="307" t="s">
        <v>17</v>
      </c>
      <c r="F19" s="719" t="s">
        <v>269</v>
      </c>
      <c r="G19" s="247">
        <v>12</v>
      </c>
      <c r="H19" s="327" t="s">
        <v>269</v>
      </c>
      <c r="I19" s="247">
        <v>13</v>
      </c>
      <c r="J19" s="247">
        <v>3</v>
      </c>
      <c r="K19" s="432">
        <v>2</v>
      </c>
      <c r="L19" s="432">
        <v>2</v>
      </c>
      <c r="M19" s="432">
        <v>2</v>
      </c>
      <c r="N19" s="247">
        <v>3</v>
      </c>
      <c r="O19" s="719" t="s">
        <v>87</v>
      </c>
      <c r="P19" s="719" t="s">
        <v>87</v>
      </c>
      <c r="Q19" s="719" t="s">
        <v>87</v>
      </c>
      <c r="R19" s="719" t="s">
        <v>87</v>
      </c>
      <c r="S19" s="719" t="s">
        <v>87</v>
      </c>
      <c r="T19" s="247">
        <v>3</v>
      </c>
      <c r="U19" s="247">
        <v>4</v>
      </c>
      <c r="V19" s="432">
        <v>2</v>
      </c>
      <c r="W19" s="432">
        <v>2</v>
      </c>
      <c r="X19" s="433">
        <v>2</v>
      </c>
      <c r="Y19" s="100"/>
    </row>
    <row r="20" spans="1:25" ht="18" customHeight="1" x14ac:dyDescent="0.2">
      <c r="A20" s="1028"/>
      <c r="B20" s="559">
        <v>45134</v>
      </c>
      <c r="C20" s="451" t="s">
        <v>387</v>
      </c>
      <c r="D20" s="309" t="s">
        <v>87</v>
      </c>
      <c r="E20" s="309" t="s">
        <v>17</v>
      </c>
      <c r="F20" s="720">
        <v>37</v>
      </c>
      <c r="G20" s="260">
        <v>12</v>
      </c>
      <c r="H20" s="260">
        <v>12</v>
      </c>
      <c r="I20" s="260">
        <v>13</v>
      </c>
      <c r="J20" s="260">
        <v>3</v>
      </c>
      <c r="K20" s="436">
        <v>2</v>
      </c>
      <c r="L20" s="436">
        <v>2</v>
      </c>
      <c r="M20" s="436">
        <v>2</v>
      </c>
      <c r="N20" s="260">
        <v>3</v>
      </c>
      <c r="O20" s="720">
        <v>3</v>
      </c>
      <c r="P20" s="720">
        <v>3</v>
      </c>
      <c r="Q20" s="721">
        <v>2</v>
      </c>
      <c r="R20" s="721">
        <v>2</v>
      </c>
      <c r="S20" s="721">
        <v>2</v>
      </c>
      <c r="T20" s="260">
        <v>3</v>
      </c>
      <c r="U20" s="260">
        <v>4</v>
      </c>
      <c r="V20" s="436">
        <v>2</v>
      </c>
      <c r="W20" s="436">
        <v>2</v>
      </c>
      <c r="X20" s="574">
        <v>2</v>
      </c>
      <c r="Y20" s="100"/>
    </row>
    <row r="22" spans="1:25" ht="19" x14ac:dyDescent="0.25">
      <c r="F22" s="880" t="s">
        <v>388</v>
      </c>
      <c r="G22" s="881"/>
      <c r="H22" s="882"/>
      <c r="I22" s="888" t="s">
        <v>165</v>
      </c>
      <c r="J22" s="890" t="s">
        <v>62</v>
      </c>
      <c r="K22" s="890"/>
      <c r="L22" s="890"/>
      <c r="M22" s="890"/>
      <c r="N22" s="891"/>
      <c r="O22" s="892" t="s">
        <v>63</v>
      </c>
      <c r="P22" s="893"/>
      <c r="Q22" s="893"/>
      <c r="R22" s="893"/>
      <c r="S22" s="894"/>
      <c r="T22" s="895" t="s">
        <v>64</v>
      </c>
      <c r="U22" s="896"/>
      <c r="V22" s="896"/>
      <c r="W22" s="896"/>
      <c r="X22" s="944"/>
    </row>
    <row r="23" spans="1:25" x14ac:dyDescent="0.2">
      <c r="F23" s="883"/>
      <c r="G23" s="884"/>
      <c r="H23" s="885"/>
      <c r="I23" s="889"/>
      <c r="J23" s="13">
        <v>1</v>
      </c>
      <c r="K23" s="14">
        <v>2</v>
      </c>
      <c r="L23" s="14">
        <v>3</v>
      </c>
      <c r="M23" s="14">
        <v>4</v>
      </c>
      <c r="N23" s="68">
        <v>5</v>
      </c>
      <c r="O23" s="13">
        <v>6</v>
      </c>
      <c r="P23" s="14">
        <v>7</v>
      </c>
      <c r="Q23" s="14">
        <v>8</v>
      </c>
      <c r="R23" s="14">
        <v>9</v>
      </c>
      <c r="S23" s="15">
        <v>10</v>
      </c>
      <c r="T23" s="69">
        <v>11</v>
      </c>
      <c r="U23" s="14">
        <v>12</v>
      </c>
      <c r="V23" s="14">
        <v>13</v>
      </c>
      <c r="W23" s="14">
        <v>14</v>
      </c>
      <c r="X23" s="15">
        <v>15</v>
      </c>
    </row>
    <row r="24" spans="1:25" x14ac:dyDescent="0.2">
      <c r="F24" s="883"/>
      <c r="G24" s="884"/>
      <c r="H24" s="884"/>
      <c r="I24" s="103" t="s">
        <v>166</v>
      </c>
      <c r="J24" s="679"/>
      <c r="K24" s="680"/>
      <c r="L24" s="680"/>
      <c r="M24" s="680"/>
      <c r="N24" s="700">
        <v>1</v>
      </c>
      <c r="O24" s="679"/>
      <c r="P24" s="680"/>
      <c r="Q24" s="680"/>
      <c r="R24" s="680"/>
      <c r="S24" s="701"/>
      <c r="T24" s="681"/>
      <c r="U24" s="680"/>
      <c r="V24" s="698">
        <v>1</v>
      </c>
      <c r="W24" s="680"/>
      <c r="X24" s="682"/>
    </row>
    <row r="25" spans="1:25" x14ac:dyDescent="0.2">
      <c r="F25" s="883"/>
      <c r="G25" s="884"/>
      <c r="H25" s="884"/>
      <c r="I25" s="111" t="s">
        <v>167</v>
      </c>
      <c r="J25" s="702"/>
      <c r="K25" s="676">
        <v>4</v>
      </c>
      <c r="L25" s="677">
        <v>2</v>
      </c>
      <c r="M25" s="676">
        <v>4</v>
      </c>
      <c r="N25" s="580"/>
      <c r="O25" s="685"/>
      <c r="P25" s="677">
        <v>1</v>
      </c>
      <c r="Q25" s="677">
        <v>2</v>
      </c>
      <c r="R25" s="676">
        <v>3</v>
      </c>
      <c r="S25" s="689">
        <v>2</v>
      </c>
      <c r="T25" s="699">
        <v>2</v>
      </c>
      <c r="U25" s="688"/>
      <c r="V25" s="677">
        <v>3</v>
      </c>
      <c r="W25" s="676">
        <v>2</v>
      </c>
      <c r="X25" s="689">
        <v>2</v>
      </c>
    </row>
    <row r="26" spans="1:25" x14ac:dyDescent="0.2">
      <c r="F26" s="883"/>
      <c r="G26" s="884"/>
      <c r="H26" s="884"/>
      <c r="I26" s="27" t="s">
        <v>168</v>
      </c>
      <c r="J26" s="683">
        <v>4</v>
      </c>
      <c r="K26" s="688"/>
      <c r="L26" s="677">
        <v>2</v>
      </c>
      <c r="M26" s="688"/>
      <c r="N26" s="684">
        <v>3</v>
      </c>
      <c r="O26" s="690">
        <v>3</v>
      </c>
      <c r="P26" s="677">
        <v>2</v>
      </c>
      <c r="Q26" s="677">
        <v>1</v>
      </c>
      <c r="R26" s="688"/>
      <c r="S26" s="689">
        <v>1</v>
      </c>
      <c r="T26" s="691">
        <v>1</v>
      </c>
      <c r="U26" s="676">
        <v>2</v>
      </c>
      <c r="V26" s="688"/>
      <c r="W26" s="677">
        <v>2</v>
      </c>
      <c r="X26" s="689">
        <v>2</v>
      </c>
    </row>
    <row r="27" spans="1:25" x14ac:dyDescent="0.2">
      <c r="F27" s="883"/>
      <c r="G27" s="884"/>
      <c r="H27" s="884"/>
      <c r="I27" s="27" t="s">
        <v>169</v>
      </c>
      <c r="J27" s="685"/>
      <c r="K27" s="688"/>
      <c r="L27" s="688"/>
      <c r="M27" s="688"/>
      <c r="N27" s="692"/>
      <c r="O27" s="685"/>
      <c r="P27" s="688"/>
      <c r="Q27" s="688"/>
      <c r="R27" s="688"/>
      <c r="S27" s="686"/>
      <c r="T27" s="699">
        <v>1</v>
      </c>
      <c r="U27" s="677">
        <v>2</v>
      </c>
      <c r="V27" s="688"/>
      <c r="W27" s="688"/>
      <c r="X27" s="686"/>
    </row>
    <row r="28" spans="1:25" x14ac:dyDescent="0.2">
      <c r="F28" s="883"/>
      <c r="G28" s="884"/>
      <c r="H28" s="884"/>
      <c r="I28" s="27" t="s">
        <v>170</v>
      </c>
      <c r="J28" s="685"/>
      <c r="K28" s="688"/>
      <c r="L28" s="688"/>
      <c r="M28" s="688"/>
      <c r="N28" s="692"/>
      <c r="O28" s="685"/>
      <c r="P28" s="688"/>
      <c r="Q28" s="688"/>
      <c r="R28" s="688"/>
      <c r="S28" s="686"/>
      <c r="T28" s="687"/>
      <c r="U28" s="688"/>
      <c r="V28" s="688"/>
      <c r="W28" s="688"/>
      <c r="X28" s="686"/>
    </row>
    <row r="29" spans="1:25" x14ac:dyDescent="0.2">
      <c r="F29" s="883"/>
      <c r="G29" s="884"/>
      <c r="H29" s="884"/>
      <c r="I29" s="128" t="s">
        <v>171</v>
      </c>
      <c r="J29" s="685"/>
      <c r="K29" s="688"/>
      <c r="L29" s="688"/>
      <c r="M29" s="688"/>
      <c r="N29" s="692"/>
      <c r="O29" s="685"/>
      <c r="P29" s="688"/>
      <c r="Q29" s="688"/>
      <c r="R29" s="688"/>
      <c r="S29" s="686"/>
      <c r="T29" s="687"/>
      <c r="U29" s="688"/>
      <c r="V29" s="583"/>
      <c r="W29" s="688"/>
      <c r="X29" s="686"/>
    </row>
    <row r="30" spans="1:25" x14ac:dyDescent="0.2">
      <c r="F30" s="883"/>
      <c r="G30" s="884"/>
      <c r="H30" s="884"/>
      <c r="I30" s="128" t="s">
        <v>172</v>
      </c>
      <c r="J30" s="685"/>
      <c r="K30" s="688"/>
      <c r="L30" s="688"/>
      <c r="M30" s="688"/>
      <c r="N30" s="692"/>
      <c r="O30" s="685"/>
      <c r="P30" s="688"/>
      <c r="Q30" s="688"/>
      <c r="R30" s="688"/>
      <c r="S30" s="686"/>
      <c r="T30" s="687"/>
      <c r="U30" s="688"/>
      <c r="V30" s="688"/>
      <c r="W30" s="688"/>
      <c r="X30" s="686"/>
    </row>
    <row r="31" spans="1:25" x14ac:dyDescent="0.2">
      <c r="F31" s="883"/>
      <c r="G31" s="884"/>
      <c r="H31" s="884"/>
      <c r="I31" s="128" t="s">
        <v>173</v>
      </c>
      <c r="J31" s="685"/>
      <c r="K31" s="688"/>
      <c r="L31" s="688"/>
      <c r="M31" s="688"/>
      <c r="N31" s="692"/>
      <c r="O31" s="683">
        <v>1</v>
      </c>
      <c r="P31" s="677">
        <v>1</v>
      </c>
      <c r="Q31" s="677">
        <v>1</v>
      </c>
      <c r="R31" s="677">
        <v>1</v>
      </c>
      <c r="S31" s="689">
        <v>1</v>
      </c>
      <c r="T31" s="687"/>
      <c r="U31" s="688"/>
      <c r="V31" s="688"/>
      <c r="W31" s="688"/>
      <c r="X31" s="686"/>
    </row>
    <row r="32" spans="1:25" x14ac:dyDescent="0.2">
      <c r="F32" s="886"/>
      <c r="G32" s="887"/>
      <c r="H32" s="887"/>
      <c r="I32" s="129" t="s">
        <v>174</v>
      </c>
      <c r="J32" s="693"/>
      <c r="K32" s="694"/>
      <c r="L32" s="694"/>
      <c r="M32" s="694"/>
      <c r="N32" s="695"/>
      <c r="O32" s="693"/>
      <c r="P32" s="694"/>
      <c r="Q32" s="694"/>
      <c r="R32" s="694"/>
      <c r="S32" s="696"/>
      <c r="T32" s="697"/>
      <c r="U32" s="694"/>
      <c r="V32" s="694"/>
      <c r="W32" s="694"/>
      <c r="X32" s="696"/>
    </row>
    <row r="36" spans="3:8" ht="48" x14ac:dyDescent="0.2">
      <c r="C36" s="833" t="s">
        <v>11</v>
      </c>
      <c r="D36" s="135" t="s">
        <v>12</v>
      </c>
      <c r="E36" s="136" t="s">
        <v>13</v>
      </c>
      <c r="F36" s="137" t="s">
        <v>14</v>
      </c>
      <c r="G36" s="137" t="s">
        <v>15</v>
      </c>
      <c r="H36" s="138" t="s">
        <v>16</v>
      </c>
    </row>
    <row r="37" spans="3:8" x14ac:dyDescent="0.2">
      <c r="C37" s="937"/>
      <c r="D37" s="99" t="s">
        <v>17</v>
      </c>
      <c r="E37" s="30" t="s">
        <v>49</v>
      </c>
      <c r="F37" s="352">
        <f>AVERAGE(F16:F18)</f>
        <v>37.333333333333336</v>
      </c>
      <c r="G37" s="30" t="s">
        <v>335</v>
      </c>
      <c r="H37" s="143"/>
    </row>
    <row r="38" spans="3:8" x14ac:dyDescent="0.2">
      <c r="C38" s="937"/>
      <c r="D38" s="99" t="s">
        <v>21</v>
      </c>
      <c r="E38" s="143"/>
      <c r="F38" s="142"/>
      <c r="G38" s="142"/>
      <c r="H38" s="142"/>
    </row>
    <row r="39" spans="3:8" x14ac:dyDescent="0.2">
      <c r="C39" s="937"/>
      <c r="D39" s="99" t="s">
        <v>199</v>
      </c>
      <c r="E39" s="143"/>
      <c r="F39" s="142"/>
      <c r="G39" s="142"/>
      <c r="H39" s="142"/>
    </row>
    <row r="40" spans="3:8" x14ac:dyDescent="0.2">
      <c r="C40" s="937"/>
      <c r="D40" s="139" t="s">
        <v>27</v>
      </c>
      <c r="E40" s="144"/>
      <c r="F40" s="145"/>
      <c r="G40" s="145"/>
      <c r="H40" s="145"/>
    </row>
    <row r="41" spans="3:8" x14ac:dyDescent="0.2">
      <c r="C41" s="937"/>
      <c r="D41" s="146" t="s">
        <v>31</v>
      </c>
      <c r="E41" s="147"/>
      <c r="F41" s="148"/>
      <c r="G41" s="148"/>
      <c r="H41" s="148"/>
    </row>
    <row r="42" spans="3:8" x14ac:dyDescent="0.2">
      <c r="C42" s="937"/>
      <c r="D42" s="149" t="s">
        <v>34</v>
      </c>
      <c r="E42" s="21" t="s">
        <v>389</v>
      </c>
      <c r="F42" s="336">
        <v>33</v>
      </c>
      <c r="G42" s="336" t="s">
        <v>51</v>
      </c>
      <c r="H42" s="151"/>
    </row>
    <row r="43" spans="3:8" x14ac:dyDescent="0.2">
      <c r="C43" s="835"/>
      <c r="D43" s="678" t="s">
        <v>38</v>
      </c>
      <c r="E43" s="81" t="s">
        <v>335</v>
      </c>
      <c r="F43" s="81">
        <f>AVERAGE(F17:F18)</f>
        <v>39.5</v>
      </c>
      <c r="G43" s="81" t="s">
        <v>210</v>
      </c>
      <c r="H43" s="153"/>
    </row>
  </sheetData>
  <mergeCells count="33">
    <mergeCell ref="C10:E10"/>
    <mergeCell ref="F10:G10"/>
    <mergeCell ref="H10:J10"/>
    <mergeCell ref="K10:M10"/>
    <mergeCell ref="A1:Y1"/>
    <mergeCell ref="B3:N3"/>
    <mergeCell ref="A5:D9"/>
    <mergeCell ref="E5:E6"/>
    <mergeCell ref="F5:F6"/>
    <mergeCell ref="G5:I5"/>
    <mergeCell ref="J5:N5"/>
    <mergeCell ref="O5:S5"/>
    <mergeCell ref="T5:X5"/>
    <mergeCell ref="T22:X22"/>
    <mergeCell ref="F12:H12"/>
    <mergeCell ref="K12:M12"/>
    <mergeCell ref="P12:R12"/>
    <mergeCell ref="U12:W12"/>
    <mergeCell ref="F14:F15"/>
    <mergeCell ref="T14:X14"/>
    <mergeCell ref="C36:C43"/>
    <mergeCell ref="G14:I14"/>
    <mergeCell ref="J14:N14"/>
    <mergeCell ref="O14:S14"/>
    <mergeCell ref="A14:A20"/>
    <mergeCell ref="F22:H32"/>
    <mergeCell ref="I22:I23"/>
    <mergeCell ref="J22:N22"/>
    <mergeCell ref="O22:S22"/>
    <mergeCell ref="B14:B15"/>
    <mergeCell ref="C14:C15"/>
    <mergeCell ref="D14:D15"/>
    <mergeCell ref="E14:E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F968-DBCF-4A63-83FE-0FFCBE048D10}">
  <dimension ref="A1:Y49"/>
  <sheetViews>
    <sheetView workbookViewId="0">
      <selection activeCell="K10" sqref="K10"/>
    </sheetView>
  </sheetViews>
  <sheetFormatPr baseColWidth="10" defaultColWidth="8.83203125" defaultRowHeight="15" x14ac:dyDescent="0.2"/>
  <cols>
    <col min="1" max="1" width="25" customWidth="1"/>
    <col min="2" max="2" width="11.5" bestFit="1" customWidth="1"/>
    <col min="3" max="3" width="29.5" customWidth="1"/>
    <col min="4" max="4" width="22" bestFit="1" customWidth="1"/>
    <col min="5" max="5" width="18.33203125" bestFit="1" customWidth="1"/>
    <col min="6" max="6" width="11.83203125" customWidth="1"/>
    <col min="7" max="7" width="12.5" customWidth="1"/>
    <col min="8" max="8" width="10.33203125" customWidth="1"/>
  </cols>
  <sheetData>
    <row r="1" spans="1:25" ht="33" x14ac:dyDescent="0.2">
      <c r="A1" s="925" t="s">
        <v>390</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47.75" customHeight="1" x14ac:dyDescent="0.2">
      <c r="A3" s="64" t="s">
        <v>232</v>
      </c>
      <c r="B3" s="933" t="s">
        <v>391</v>
      </c>
      <c r="C3" s="934"/>
      <c r="D3" s="934"/>
      <c r="E3" s="934"/>
      <c r="F3" s="934"/>
      <c r="G3" s="934"/>
      <c r="H3" s="934"/>
      <c r="I3" s="934"/>
      <c r="J3" s="934"/>
      <c r="K3" s="934"/>
      <c r="L3" s="934"/>
      <c r="M3" s="934"/>
      <c r="N3" s="935"/>
    </row>
    <row r="5" spans="1:25" ht="19" x14ac:dyDescent="0.25">
      <c r="A5" s="995" t="s">
        <v>59</v>
      </c>
      <c r="B5" s="996"/>
      <c r="C5" s="996"/>
      <c r="D5" s="996"/>
      <c r="E5" s="1023"/>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6" x14ac:dyDescent="0.2">
      <c r="A6" s="997"/>
      <c r="B6" s="998"/>
      <c r="C6" s="998"/>
      <c r="D6" s="998"/>
      <c r="E6" s="1024"/>
      <c r="F6" s="976"/>
      <c r="G6" s="66" t="s">
        <v>66</v>
      </c>
      <c r="H6" s="7" t="s">
        <v>67</v>
      </c>
      <c r="I6" s="67" t="s">
        <v>68</v>
      </c>
      <c r="J6" s="13">
        <v>1</v>
      </c>
      <c r="K6" s="14">
        <v>2</v>
      </c>
      <c r="L6" s="14">
        <v>3</v>
      </c>
      <c r="M6" s="14">
        <v>4</v>
      </c>
      <c r="N6" s="68">
        <v>5</v>
      </c>
      <c r="O6" s="13">
        <v>6</v>
      </c>
      <c r="P6" s="14">
        <v>7</v>
      </c>
      <c r="Q6" s="14">
        <v>8</v>
      </c>
      <c r="R6" s="14">
        <v>9</v>
      </c>
      <c r="S6" s="15">
        <v>10</v>
      </c>
      <c r="T6" s="69">
        <v>11</v>
      </c>
      <c r="U6" s="14">
        <v>12</v>
      </c>
      <c r="V6" s="14">
        <v>13</v>
      </c>
      <c r="W6" s="14">
        <v>14</v>
      </c>
      <c r="X6" s="15">
        <v>15</v>
      </c>
    </row>
    <row r="7" spans="1:25" x14ac:dyDescent="0.2">
      <c r="A7" s="997"/>
      <c r="B7" s="998"/>
      <c r="C7" s="998"/>
      <c r="D7" s="1012"/>
      <c r="E7" s="382" t="s">
        <v>70</v>
      </c>
      <c r="F7" s="785">
        <v>39.636363636363633</v>
      </c>
      <c r="G7" s="675">
        <v>13.363636363636363</v>
      </c>
      <c r="H7" s="711">
        <v>13.818181818181818</v>
      </c>
      <c r="I7" s="675">
        <v>12.454545454545455</v>
      </c>
      <c r="J7" s="290">
        <v>2.7272727272727271</v>
      </c>
      <c r="K7" s="288">
        <v>2.7272727272727271</v>
      </c>
      <c r="L7" s="288">
        <v>2.4090909090909092</v>
      </c>
      <c r="M7" s="288">
        <v>2.8636363636363638</v>
      </c>
      <c r="N7" s="289">
        <v>2.6363636363636362</v>
      </c>
      <c r="O7" s="290">
        <v>3</v>
      </c>
      <c r="P7" s="288">
        <v>2.8181818181818183</v>
      </c>
      <c r="Q7" s="288">
        <v>2.7272727272727271</v>
      </c>
      <c r="R7" s="288">
        <v>2.9090909090909092</v>
      </c>
      <c r="S7" s="289">
        <v>2.3636363636363638</v>
      </c>
      <c r="T7" s="290">
        <v>2.0909090909090908</v>
      </c>
      <c r="U7" s="288">
        <v>3.0909090909090908</v>
      </c>
      <c r="V7" s="288">
        <v>2.2272727272727271</v>
      </c>
      <c r="W7" s="288">
        <v>2.8181818181818183</v>
      </c>
      <c r="X7" s="289">
        <v>2.2272727272727271</v>
      </c>
      <c r="Y7" s="100"/>
    </row>
    <row r="8" spans="1:25" x14ac:dyDescent="0.2">
      <c r="A8" s="997"/>
      <c r="B8" s="998"/>
      <c r="C8" s="998"/>
      <c r="D8" s="1012"/>
      <c r="E8" s="712" t="s">
        <v>71</v>
      </c>
      <c r="F8" s="71">
        <v>38.1</v>
      </c>
      <c r="G8" s="488">
        <v>12.7</v>
      </c>
      <c r="H8" s="487">
        <v>13.4</v>
      </c>
      <c r="I8" s="547">
        <v>11.7</v>
      </c>
      <c r="J8" s="551">
        <v>2.5</v>
      </c>
      <c r="K8" s="549">
        <v>2.7</v>
      </c>
      <c r="L8" s="549">
        <v>2.4</v>
      </c>
      <c r="M8" s="549">
        <v>2.7</v>
      </c>
      <c r="N8" s="550">
        <v>2.5</v>
      </c>
      <c r="O8" s="551">
        <v>3</v>
      </c>
      <c r="P8" s="549">
        <v>2.8</v>
      </c>
      <c r="Q8" s="549">
        <v>2.6</v>
      </c>
      <c r="R8" s="549">
        <v>2.7</v>
      </c>
      <c r="S8" s="550">
        <v>2.2999999999999998</v>
      </c>
      <c r="T8" s="551">
        <v>2</v>
      </c>
      <c r="U8" s="549">
        <v>2.8</v>
      </c>
      <c r="V8" s="549">
        <v>2.2999999999999998</v>
      </c>
      <c r="W8" s="549">
        <v>2.5</v>
      </c>
      <c r="X8" s="550">
        <v>2.2000000000000002</v>
      </c>
    </row>
    <row r="9" spans="1:25" x14ac:dyDescent="0.2">
      <c r="A9" s="999"/>
      <c r="B9" s="1000"/>
      <c r="C9" s="1000"/>
      <c r="D9" s="1000"/>
      <c r="E9" s="25" t="s">
        <v>72</v>
      </c>
      <c r="F9" s="72">
        <v>43</v>
      </c>
      <c r="G9" s="212">
        <v>14.6</v>
      </c>
      <c r="H9" s="501">
        <v>14.5</v>
      </c>
      <c r="I9" s="219">
        <v>13.8</v>
      </c>
      <c r="J9" s="84">
        <v>2.9</v>
      </c>
      <c r="K9" s="81">
        <v>3</v>
      </c>
      <c r="L9" s="81">
        <v>2.8</v>
      </c>
      <c r="M9" s="81">
        <v>3</v>
      </c>
      <c r="N9" s="83">
        <v>2.8</v>
      </c>
      <c r="O9" s="84">
        <v>3</v>
      </c>
      <c r="P9" s="81">
        <v>3</v>
      </c>
      <c r="Q9" s="81">
        <v>2.9</v>
      </c>
      <c r="R9" s="81">
        <v>2.9</v>
      </c>
      <c r="S9" s="83">
        <v>2.6</v>
      </c>
      <c r="T9" s="84">
        <v>2.6</v>
      </c>
      <c r="U9" s="81">
        <v>3</v>
      </c>
      <c r="V9" s="81">
        <v>2.6</v>
      </c>
      <c r="W9" s="81">
        <v>2.9</v>
      </c>
      <c r="X9" s="83">
        <v>2.7</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1" spans="1:25" x14ac:dyDescent="0.2">
      <c r="F11" s="79"/>
    </row>
    <row r="12" spans="1:25" ht="81" customHeight="1"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9" x14ac:dyDescent="0.25">
      <c r="A14" s="945" t="s">
        <v>234</v>
      </c>
      <c r="B14" s="949" t="s">
        <v>83</v>
      </c>
      <c r="C14" s="951" t="s">
        <v>84</v>
      </c>
      <c r="D14" s="1008" t="s">
        <v>85</v>
      </c>
      <c r="E14" s="908" t="s">
        <v>12</v>
      </c>
      <c r="F14" s="949" t="s">
        <v>60</v>
      </c>
      <c r="G14" s="940" t="s">
        <v>61</v>
      </c>
      <c r="H14" s="940"/>
      <c r="I14" s="941"/>
      <c r="J14" s="942" t="s">
        <v>62</v>
      </c>
      <c r="K14" s="942"/>
      <c r="L14" s="942"/>
      <c r="M14" s="942"/>
      <c r="N14" s="943"/>
      <c r="O14" s="893" t="s">
        <v>63</v>
      </c>
      <c r="P14" s="893"/>
      <c r="Q14" s="893"/>
      <c r="R14" s="893"/>
      <c r="S14" s="894"/>
      <c r="T14" s="895" t="s">
        <v>64</v>
      </c>
      <c r="U14" s="896"/>
      <c r="V14" s="896"/>
      <c r="W14" s="896"/>
      <c r="X14" s="944"/>
    </row>
    <row r="15" spans="1:25" x14ac:dyDescent="0.2">
      <c r="A15" s="946"/>
      <c r="B15" s="950"/>
      <c r="C15" s="952"/>
      <c r="D15" s="1009"/>
      <c r="E15" s="1010"/>
      <c r="F15" s="950"/>
      <c r="G15" s="220" t="s">
        <v>66</v>
      </c>
      <c r="H15" s="221" t="s">
        <v>67</v>
      </c>
      <c r="I15" s="295" t="s">
        <v>68</v>
      </c>
      <c r="J15" s="222">
        <v>1</v>
      </c>
      <c r="K15" s="223">
        <v>2</v>
      </c>
      <c r="L15" s="223">
        <v>3</v>
      </c>
      <c r="M15" s="223">
        <v>4</v>
      </c>
      <c r="N15" s="224">
        <v>5</v>
      </c>
      <c r="O15" s="225">
        <v>6</v>
      </c>
      <c r="P15" s="226">
        <v>7</v>
      </c>
      <c r="Q15" s="226">
        <v>8</v>
      </c>
      <c r="R15" s="226">
        <v>9</v>
      </c>
      <c r="S15" s="227">
        <v>10</v>
      </c>
      <c r="T15" s="228">
        <v>11</v>
      </c>
      <c r="U15" s="229">
        <v>12</v>
      </c>
      <c r="V15" s="229">
        <v>13</v>
      </c>
      <c r="W15" s="229">
        <v>14</v>
      </c>
      <c r="X15" s="230">
        <v>15</v>
      </c>
    </row>
    <row r="16" spans="1:25" x14ac:dyDescent="0.2">
      <c r="A16" s="946"/>
      <c r="B16" s="468">
        <v>45015</v>
      </c>
      <c r="C16" s="447" t="s">
        <v>392</v>
      </c>
      <c r="D16" s="303" t="s">
        <v>87</v>
      </c>
      <c r="E16" s="303" t="s">
        <v>17</v>
      </c>
      <c r="F16" s="715">
        <v>46</v>
      </c>
      <c r="G16" s="715">
        <v>16</v>
      </c>
      <c r="H16" s="715">
        <v>15</v>
      </c>
      <c r="I16" s="715">
        <v>15</v>
      </c>
      <c r="J16" s="715">
        <v>3</v>
      </c>
      <c r="K16" s="715">
        <v>3</v>
      </c>
      <c r="L16" s="715">
        <v>3</v>
      </c>
      <c r="M16" s="715">
        <v>4</v>
      </c>
      <c r="N16" s="715">
        <v>3</v>
      </c>
      <c r="O16" s="715">
        <v>3</v>
      </c>
      <c r="P16" s="715">
        <v>3</v>
      </c>
      <c r="Q16" s="715">
        <v>3</v>
      </c>
      <c r="R16" s="715">
        <v>3</v>
      </c>
      <c r="S16" s="715">
        <v>3</v>
      </c>
      <c r="T16" s="715">
        <v>3</v>
      </c>
      <c r="U16" s="715">
        <v>3</v>
      </c>
      <c r="V16" s="715">
        <v>3</v>
      </c>
      <c r="W16" s="715">
        <v>3</v>
      </c>
      <c r="X16" s="716">
        <v>3</v>
      </c>
    </row>
    <row r="17" spans="1:24" x14ac:dyDescent="0.2">
      <c r="A17" s="946"/>
      <c r="B17" s="471">
        <v>45043</v>
      </c>
      <c r="C17" s="448" t="s">
        <v>393</v>
      </c>
      <c r="D17" s="307" t="s">
        <v>87</v>
      </c>
      <c r="E17" s="307" t="s">
        <v>98</v>
      </c>
      <c r="F17" s="30">
        <v>41</v>
      </c>
      <c r="G17" s="30">
        <v>15</v>
      </c>
      <c r="H17" s="30">
        <v>15</v>
      </c>
      <c r="I17" s="30">
        <v>11</v>
      </c>
      <c r="J17" s="30">
        <v>3</v>
      </c>
      <c r="K17" s="30">
        <v>3</v>
      </c>
      <c r="L17" s="30">
        <v>3</v>
      </c>
      <c r="M17" s="30">
        <v>3</v>
      </c>
      <c r="N17" s="30">
        <v>3</v>
      </c>
      <c r="O17" s="30">
        <v>3</v>
      </c>
      <c r="P17" s="30">
        <v>3</v>
      </c>
      <c r="Q17" s="30">
        <v>3</v>
      </c>
      <c r="R17" s="30">
        <v>3</v>
      </c>
      <c r="S17" s="30">
        <v>3</v>
      </c>
      <c r="T17" s="482">
        <v>1</v>
      </c>
      <c r="U17" s="30">
        <v>3</v>
      </c>
      <c r="V17" s="476">
        <v>2</v>
      </c>
      <c r="W17" s="30">
        <v>3</v>
      </c>
      <c r="X17" s="573">
        <v>2</v>
      </c>
    </row>
    <row r="18" spans="1:24" x14ac:dyDescent="0.2">
      <c r="A18" s="946"/>
      <c r="B18" s="471">
        <v>45015</v>
      </c>
      <c r="C18" s="448" t="s">
        <v>394</v>
      </c>
      <c r="D18" s="307" t="s">
        <v>133</v>
      </c>
      <c r="E18" s="307" t="s">
        <v>17</v>
      </c>
      <c r="F18" s="623">
        <v>39</v>
      </c>
      <c r="G18" s="623">
        <v>12</v>
      </c>
      <c r="H18" s="623">
        <v>14</v>
      </c>
      <c r="I18" s="623">
        <v>13</v>
      </c>
      <c r="J18" s="623">
        <v>3</v>
      </c>
      <c r="K18" s="641">
        <v>2</v>
      </c>
      <c r="L18" s="641">
        <v>2</v>
      </c>
      <c r="M18" s="623">
        <v>3</v>
      </c>
      <c r="N18" s="641">
        <v>2</v>
      </c>
      <c r="O18" s="623">
        <v>3</v>
      </c>
      <c r="P18" s="623">
        <v>3</v>
      </c>
      <c r="Q18" s="623">
        <v>3</v>
      </c>
      <c r="R18" s="623">
        <v>3</v>
      </c>
      <c r="S18" s="641">
        <v>2</v>
      </c>
      <c r="T18" s="641">
        <v>2</v>
      </c>
      <c r="U18" s="623">
        <v>4</v>
      </c>
      <c r="V18" s="641">
        <v>2</v>
      </c>
      <c r="W18" s="623">
        <v>3</v>
      </c>
      <c r="X18" s="658">
        <v>2</v>
      </c>
    </row>
    <row r="19" spans="1:24" x14ac:dyDescent="0.2">
      <c r="A19" s="946"/>
      <c r="B19" s="471">
        <v>45015</v>
      </c>
      <c r="C19" s="448" t="s">
        <v>395</v>
      </c>
      <c r="D19" s="307" t="s">
        <v>87</v>
      </c>
      <c r="E19" s="307" t="s">
        <v>17</v>
      </c>
      <c r="F19" s="623">
        <v>43</v>
      </c>
      <c r="G19" s="623">
        <v>14</v>
      </c>
      <c r="H19" s="623">
        <v>15</v>
      </c>
      <c r="I19" s="623">
        <v>14</v>
      </c>
      <c r="J19" s="623">
        <v>3</v>
      </c>
      <c r="K19" s="623">
        <v>3</v>
      </c>
      <c r="L19" s="641">
        <v>2.5</v>
      </c>
      <c r="M19" s="641">
        <v>2.5</v>
      </c>
      <c r="N19" s="623">
        <v>3</v>
      </c>
      <c r="O19" s="623">
        <v>3</v>
      </c>
      <c r="P19" s="623">
        <v>3</v>
      </c>
      <c r="Q19" s="623">
        <v>3</v>
      </c>
      <c r="R19" s="623">
        <v>3</v>
      </c>
      <c r="S19" s="623">
        <v>3</v>
      </c>
      <c r="T19" s="623">
        <v>3</v>
      </c>
      <c r="U19" s="623">
        <v>3</v>
      </c>
      <c r="V19" s="641">
        <v>2.5</v>
      </c>
      <c r="W19" s="623">
        <v>3</v>
      </c>
      <c r="X19" s="658">
        <v>2.5</v>
      </c>
    </row>
    <row r="20" spans="1:24" x14ac:dyDescent="0.2">
      <c r="A20" s="946"/>
      <c r="B20" s="471">
        <v>45015</v>
      </c>
      <c r="C20" s="448" t="s">
        <v>396</v>
      </c>
      <c r="D20" s="307" t="s">
        <v>87</v>
      </c>
      <c r="E20" s="307" t="s">
        <v>17</v>
      </c>
      <c r="F20" s="671">
        <v>35</v>
      </c>
      <c r="G20" s="623">
        <v>11</v>
      </c>
      <c r="H20" s="623">
        <v>13</v>
      </c>
      <c r="I20" s="623">
        <v>11</v>
      </c>
      <c r="J20" s="641">
        <v>2</v>
      </c>
      <c r="K20" s="641">
        <v>2</v>
      </c>
      <c r="L20" s="641">
        <v>2</v>
      </c>
      <c r="M20" s="623">
        <v>3</v>
      </c>
      <c r="N20" s="641">
        <v>2</v>
      </c>
      <c r="O20" s="623">
        <v>3</v>
      </c>
      <c r="P20" s="641">
        <v>2</v>
      </c>
      <c r="Q20" s="623">
        <v>3</v>
      </c>
      <c r="R20" s="623">
        <v>3</v>
      </c>
      <c r="S20" s="641">
        <v>2</v>
      </c>
      <c r="T20" s="664">
        <v>1</v>
      </c>
      <c r="U20" s="623">
        <v>3</v>
      </c>
      <c r="V20" s="623">
        <v>3</v>
      </c>
      <c r="W20" s="641">
        <v>2</v>
      </c>
      <c r="X20" s="658">
        <v>2</v>
      </c>
    </row>
    <row r="21" spans="1:24" x14ac:dyDescent="0.2">
      <c r="A21" s="946"/>
      <c r="B21" s="471">
        <v>45015</v>
      </c>
      <c r="C21" s="713" t="s">
        <v>397</v>
      </c>
      <c r="D21" s="307" t="s">
        <v>87</v>
      </c>
      <c r="E21" s="307" t="s">
        <v>17</v>
      </c>
      <c r="F21" s="623">
        <v>39</v>
      </c>
      <c r="G21" s="623">
        <v>14</v>
      </c>
      <c r="H21" s="623">
        <v>12</v>
      </c>
      <c r="I21" s="623">
        <v>13</v>
      </c>
      <c r="J21" s="623">
        <v>3</v>
      </c>
      <c r="K21" s="623">
        <v>3</v>
      </c>
      <c r="L21" s="641">
        <v>2</v>
      </c>
      <c r="M21" s="623">
        <v>3</v>
      </c>
      <c r="N21" s="623">
        <v>3</v>
      </c>
      <c r="O21" s="623">
        <v>3</v>
      </c>
      <c r="P21" s="641">
        <v>2</v>
      </c>
      <c r="Q21" s="641">
        <v>2</v>
      </c>
      <c r="R21" s="623">
        <v>3</v>
      </c>
      <c r="S21" s="641">
        <v>2</v>
      </c>
      <c r="T21" s="641">
        <v>2</v>
      </c>
      <c r="U21" s="623">
        <v>3</v>
      </c>
      <c r="V21" s="641">
        <v>2</v>
      </c>
      <c r="W21" s="623">
        <v>3</v>
      </c>
      <c r="X21" s="635">
        <v>3</v>
      </c>
    </row>
    <row r="22" spans="1:24" x14ac:dyDescent="0.2">
      <c r="A22" s="946"/>
      <c r="B22" s="471">
        <v>45015</v>
      </c>
      <c r="C22" s="448" t="s">
        <v>398</v>
      </c>
      <c r="D22" s="307" t="s">
        <v>87</v>
      </c>
      <c r="E22" s="307" t="s">
        <v>17</v>
      </c>
      <c r="F22" s="623">
        <v>38</v>
      </c>
      <c r="G22" s="623">
        <v>13</v>
      </c>
      <c r="H22" s="623">
        <v>13</v>
      </c>
      <c r="I22" s="623">
        <v>12</v>
      </c>
      <c r="J22" s="623">
        <v>3</v>
      </c>
      <c r="K22" s="623">
        <v>3</v>
      </c>
      <c r="L22" s="641">
        <v>2</v>
      </c>
      <c r="M22" s="623">
        <v>3</v>
      </c>
      <c r="N22" s="641">
        <v>2</v>
      </c>
      <c r="O22" s="623">
        <v>3</v>
      </c>
      <c r="P22" s="623">
        <v>3</v>
      </c>
      <c r="Q22" s="641">
        <v>2</v>
      </c>
      <c r="R22" s="623">
        <v>3</v>
      </c>
      <c r="S22" s="641">
        <v>2</v>
      </c>
      <c r="T22" s="623">
        <v>3</v>
      </c>
      <c r="U22" s="641">
        <v>2</v>
      </c>
      <c r="V22" s="641">
        <v>2</v>
      </c>
      <c r="W22" s="623">
        <v>3</v>
      </c>
      <c r="X22" s="658">
        <v>2</v>
      </c>
    </row>
    <row r="23" spans="1:24" x14ac:dyDescent="0.2">
      <c r="A23" s="946"/>
      <c r="B23" s="471">
        <v>45015</v>
      </c>
      <c r="C23" s="448" t="s">
        <v>399</v>
      </c>
      <c r="D23" s="307" t="s">
        <v>87</v>
      </c>
      <c r="E23" s="307" t="s">
        <v>21</v>
      </c>
      <c r="F23" s="623">
        <v>44</v>
      </c>
      <c r="G23" s="623">
        <v>15</v>
      </c>
      <c r="H23" s="623">
        <v>15</v>
      </c>
      <c r="I23" s="623">
        <v>14</v>
      </c>
      <c r="J23" s="623">
        <v>3</v>
      </c>
      <c r="K23" s="623">
        <v>3</v>
      </c>
      <c r="L23" s="623">
        <v>3</v>
      </c>
      <c r="M23" s="623">
        <v>3</v>
      </c>
      <c r="N23" s="623">
        <v>3</v>
      </c>
      <c r="O23" s="623">
        <v>3</v>
      </c>
      <c r="P23" s="623">
        <v>3</v>
      </c>
      <c r="Q23" s="623">
        <v>3</v>
      </c>
      <c r="R23" s="623">
        <v>3</v>
      </c>
      <c r="S23" s="623">
        <v>3</v>
      </c>
      <c r="T23" s="623">
        <v>3</v>
      </c>
      <c r="U23" s="623">
        <v>3</v>
      </c>
      <c r="V23" s="641">
        <v>2</v>
      </c>
      <c r="W23" s="623">
        <v>3</v>
      </c>
      <c r="X23" s="635">
        <v>3</v>
      </c>
    </row>
    <row r="24" spans="1:24" x14ac:dyDescent="0.2">
      <c r="A24" s="946"/>
      <c r="B24" s="471">
        <v>45015</v>
      </c>
      <c r="C24" s="448" t="s">
        <v>400</v>
      </c>
      <c r="D24" s="307" t="s">
        <v>87</v>
      </c>
      <c r="E24" s="307" t="s">
        <v>17</v>
      </c>
      <c r="F24" s="623">
        <v>37</v>
      </c>
      <c r="G24" s="623">
        <v>12</v>
      </c>
      <c r="H24" s="623">
        <v>12</v>
      </c>
      <c r="I24" s="623">
        <v>13</v>
      </c>
      <c r="J24" s="623">
        <v>3</v>
      </c>
      <c r="K24" s="623">
        <v>3</v>
      </c>
      <c r="L24" s="641">
        <v>2</v>
      </c>
      <c r="M24" s="641">
        <v>2</v>
      </c>
      <c r="N24" s="641">
        <v>2</v>
      </c>
      <c r="O24" s="623">
        <v>3</v>
      </c>
      <c r="P24" s="623">
        <v>3</v>
      </c>
      <c r="Q24" s="641">
        <v>2</v>
      </c>
      <c r="R24" s="641">
        <v>2</v>
      </c>
      <c r="S24" s="641">
        <v>2</v>
      </c>
      <c r="T24" s="623">
        <v>3</v>
      </c>
      <c r="U24" s="623">
        <v>3</v>
      </c>
      <c r="V24" s="641">
        <v>2</v>
      </c>
      <c r="W24" s="623">
        <v>3</v>
      </c>
      <c r="X24" s="658">
        <v>2</v>
      </c>
    </row>
    <row r="25" spans="1:24" x14ac:dyDescent="0.2">
      <c r="A25" s="946"/>
      <c r="B25" s="469">
        <v>45001</v>
      </c>
      <c r="C25" s="448" t="s">
        <v>401</v>
      </c>
      <c r="D25" s="307" t="s">
        <v>87</v>
      </c>
      <c r="E25" s="307" t="s">
        <v>17</v>
      </c>
      <c r="F25" s="576">
        <v>36</v>
      </c>
      <c r="G25" s="30">
        <v>12</v>
      </c>
      <c r="H25" s="30">
        <v>14</v>
      </c>
      <c r="I25" s="30">
        <v>10</v>
      </c>
      <c r="J25" s="476">
        <v>2</v>
      </c>
      <c r="K25" s="476">
        <v>2</v>
      </c>
      <c r="L25" s="476">
        <v>2</v>
      </c>
      <c r="M25" s="30">
        <v>3</v>
      </c>
      <c r="N25" s="30">
        <v>3</v>
      </c>
      <c r="O25" s="30">
        <v>3</v>
      </c>
      <c r="P25" s="30">
        <v>3</v>
      </c>
      <c r="Q25" s="30">
        <v>3</v>
      </c>
      <c r="R25" s="30">
        <v>3</v>
      </c>
      <c r="S25" s="476">
        <v>2</v>
      </c>
      <c r="T25" s="482">
        <v>1</v>
      </c>
      <c r="U25" s="30">
        <v>3</v>
      </c>
      <c r="V25" s="476">
        <v>2</v>
      </c>
      <c r="W25" s="30">
        <v>3</v>
      </c>
      <c r="X25" s="723">
        <v>1</v>
      </c>
    </row>
    <row r="26" spans="1:24" x14ac:dyDescent="0.2">
      <c r="A26" s="980"/>
      <c r="B26" s="714">
        <v>45015</v>
      </c>
      <c r="C26" s="451" t="s">
        <v>402</v>
      </c>
      <c r="D26" s="309" t="s">
        <v>87</v>
      </c>
      <c r="E26" s="309" t="s">
        <v>21</v>
      </c>
      <c r="F26" s="717">
        <v>38</v>
      </c>
      <c r="G26" s="717">
        <v>13</v>
      </c>
      <c r="H26" s="717">
        <v>14</v>
      </c>
      <c r="I26" s="717">
        <v>11</v>
      </c>
      <c r="J26" s="643">
        <v>2</v>
      </c>
      <c r="K26" s="717">
        <v>3</v>
      </c>
      <c r="L26" s="717">
        <v>3</v>
      </c>
      <c r="M26" s="643">
        <v>2</v>
      </c>
      <c r="N26" s="717">
        <v>3</v>
      </c>
      <c r="O26" s="717">
        <v>3</v>
      </c>
      <c r="P26" s="717">
        <v>3</v>
      </c>
      <c r="Q26" s="717">
        <v>3</v>
      </c>
      <c r="R26" s="717">
        <v>3</v>
      </c>
      <c r="S26" s="643">
        <v>2</v>
      </c>
      <c r="T26" s="660">
        <v>1</v>
      </c>
      <c r="U26" s="717">
        <v>4</v>
      </c>
      <c r="V26" s="643">
        <v>2</v>
      </c>
      <c r="W26" s="643">
        <v>2</v>
      </c>
      <c r="X26" s="653">
        <v>2</v>
      </c>
    </row>
    <row r="27" spans="1:24" x14ac:dyDescent="0.2">
      <c r="F27" s="100"/>
      <c r="G27" s="100"/>
      <c r="H27" s="100"/>
      <c r="I27" s="100"/>
      <c r="J27" s="100"/>
      <c r="K27" s="100"/>
      <c r="L27" s="100"/>
      <c r="M27" s="100"/>
      <c r="N27" s="100"/>
      <c r="O27" s="100"/>
      <c r="P27" s="100"/>
      <c r="Q27" s="100"/>
      <c r="R27" s="100"/>
      <c r="S27" s="100"/>
      <c r="T27" s="100"/>
      <c r="U27" s="100"/>
      <c r="V27" s="100"/>
      <c r="W27" s="100"/>
      <c r="X27" s="100"/>
    </row>
    <row r="28" spans="1:24" ht="19" x14ac:dyDescent="0.25">
      <c r="F28" s="880" t="s">
        <v>238</v>
      </c>
      <c r="G28" s="881"/>
      <c r="H28" s="882"/>
      <c r="I28" s="888" t="s">
        <v>165</v>
      </c>
      <c r="J28" s="890" t="s">
        <v>62</v>
      </c>
      <c r="K28" s="890"/>
      <c r="L28" s="890"/>
      <c r="M28" s="890"/>
      <c r="N28" s="891"/>
      <c r="O28" s="892" t="s">
        <v>63</v>
      </c>
      <c r="P28" s="893"/>
      <c r="Q28" s="893"/>
      <c r="R28" s="893"/>
      <c r="S28" s="894"/>
      <c r="T28" s="895" t="s">
        <v>64</v>
      </c>
      <c r="U28" s="896"/>
      <c r="V28" s="896"/>
      <c r="W28" s="896"/>
      <c r="X28" s="944"/>
    </row>
    <row r="29" spans="1:24" x14ac:dyDescent="0.2">
      <c r="F29" s="883"/>
      <c r="G29" s="884"/>
      <c r="H29" s="885"/>
      <c r="I29" s="889"/>
      <c r="J29" s="13">
        <v>1</v>
      </c>
      <c r="K29" s="14">
        <v>2</v>
      </c>
      <c r="L29" s="14">
        <v>3</v>
      </c>
      <c r="M29" s="14">
        <v>4</v>
      </c>
      <c r="N29" s="68">
        <v>5</v>
      </c>
      <c r="O29" s="13">
        <v>6</v>
      </c>
      <c r="P29" s="14">
        <v>7</v>
      </c>
      <c r="Q29" s="14">
        <v>8</v>
      </c>
      <c r="R29" s="14">
        <v>9</v>
      </c>
      <c r="S29" s="15">
        <v>10</v>
      </c>
      <c r="T29" s="69">
        <v>11</v>
      </c>
      <c r="U29" s="14">
        <v>12</v>
      </c>
      <c r="V29" s="14">
        <v>13</v>
      </c>
      <c r="W29" s="14">
        <v>14</v>
      </c>
      <c r="X29" s="15">
        <v>15</v>
      </c>
    </row>
    <row r="30" spans="1:24" x14ac:dyDescent="0.2">
      <c r="F30" s="883"/>
      <c r="G30" s="884"/>
      <c r="H30" s="884"/>
      <c r="I30" s="103" t="s">
        <v>166</v>
      </c>
      <c r="J30" s="104"/>
      <c r="K30" s="105"/>
      <c r="L30" s="105"/>
      <c r="M30" s="109"/>
      <c r="N30" s="297"/>
      <c r="O30" s="107"/>
      <c r="P30" s="105"/>
      <c r="Q30" s="105"/>
      <c r="R30" s="105"/>
      <c r="S30" s="110"/>
      <c r="T30" s="440">
        <v>4</v>
      </c>
      <c r="U30" s="109"/>
      <c r="V30" s="109"/>
      <c r="W30" s="105"/>
      <c r="X30" s="110"/>
    </row>
    <row r="31" spans="1:24" x14ac:dyDescent="0.2">
      <c r="F31" s="883"/>
      <c r="G31" s="884"/>
      <c r="H31" s="884"/>
      <c r="I31" s="111" t="s">
        <v>167</v>
      </c>
      <c r="J31" s="125">
        <v>3</v>
      </c>
      <c r="K31" s="121">
        <v>3</v>
      </c>
      <c r="L31" s="30">
        <v>7</v>
      </c>
      <c r="M31" s="121">
        <v>3</v>
      </c>
      <c r="N31" s="123">
        <v>4</v>
      </c>
      <c r="O31" s="115"/>
      <c r="P31" s="121">
        <v>2</v>
      </c>
      <c r="Q31" s="121">
        <v>3</v>
      </c>
      <c r="R31" s="121">
        <v>1</v>
      </c>
      <c r="S31" s="124">
        <v>7</v>
      </c>
      <c r="T31" s="125">
        <v>2</v>
      </c>
      <c r="U31" s="121">
        <v>1</v>
      </c>
      <c r="V31" s="121">
        <v>9</v>
      </c>
      <c r="W31" s="121">
        <v>2</v>
      </c>
      <c r="X31" s="33">
        <v>7</v>
      </c>
    </row>
    <row r="32" spans="1:24" x14ac:dyDescent="0.2">
      <c r="F32" s="883"/>
      <c r="G32" s="884"/>
      <c r="H32" s="884"/>
      <c r="I32" s="27" t="s">
        <v>168</v>
      </c>
      <c r="J32" s="29">
        <v>8</v>
      </c>
      <c r="K32" s="30">
        <v>8</v>
      </c>
      <c r="L32" s="30">
        <v>4</v>
      </c>
      <c r="M32" s="121">
        <v>7</v>
      </c>
      <c r="N32" s="31">
        <v>7</v>
      </c>
      <c r="O32" s="32">
        <v>11</v>
      </c>
      <c r="P32" s="30">
        <v>9</v>
      </c>
      <c r="Q32" s="30">
        <v>8</v>
      </c>
      <c r="R32" s="30">
        <v>10</v>
      </c>
      <c r="S32" s="33">
        <v>4</v>
      </c>
      <c r="T32" s="29">
        <v>5</v>
      </c>
      <c r="U32" s="30">
        <v>8</v>
      </c>
      <c r="V32" s="30">
        <v>2</v>
      </c>
      <c r="W32" s="30">
        <v>9</v>
      </c>
      <c r="X32" s="33">
        <v>3</v>
      </c>
    </row>
    <row r="33" spans="3:24" x14ac:dyDescent="0.2">
      <c r="F33" s="883"/>
      <c r="G33" s="884"/>
      <c r="H33" s="884"/>
      <c r="I33" s="27" t="s">
        <v>169</v>
      </c>
      <c r="J33" s="120"/>
      <c r="K33" s="122"/>
      <c r="L33" s="122"/>
      <c r="M33" s="121">
        <v>1</v>
      </c>
      <c r="N33" s="126"/>
      <c r="O33" s="115"/>
      <c r="P33" s="122"/>
      <c r="Q33" s="122"/>
      <c r="R33" s="122"/>
      <c r="S33" s="127"/>
      <c r="T33" s="112"/>
      <c r="U33" s="30">
        <v>2</v>
      </c>
      <c r="V33" s="122"/>
      <c r="W33" s="122"/>
      <c r="X33" s="124">
        <v>1</v>
      </c>
    </row>
    <row r="34" spans="3:24" x14ac:dyDescent="0.2">
      <c r="F34" s="883"/>
      <c r="G34" s="884"/>
      <c r="H34" s="884"/>
      <c r="I34" s="27" t="s">
        <v>170</v>
      </c>
      <c r="J34" s="120"/>
      <c r="K34" s="122"/>
      <c r="L34" s="122"/>
      <c r="M34" s="122"/>
      <c r="N34" s="126"/>
      <c r="O34" s="115"/>
      <c r="P34" s="122"/>
      <c r="Q34" s="122"/>
      <c r="R34" s="122"/>
      <c r="S34" s="127"/>
      <c r="T34" s="120"/>
      <c r="U34" s="122"/>
      <c r="V34" s="122"/>
      <c r="W34" s="122"/>
      <c r="X34" s="127"/>
    </row>
    <row r="35" spans="3:24" x14ac:dyDescent="0.2">
      <c r="F35" s="883"/>
      <c r="G35" s="884"/>
      <c r="H35" s="884"/>
      <c r="I35" s="128" t="s">
        <v>171</v>
      </c>
      <c r="J35" s="120"/>
      <c r="K35" s="122"/>
      <c r="L35" s="122"/>
      <c r="M35" s="122"/>
      <c r="N35" s="126"/>
      <c r="O35" s="115"/>
      <c r="P35" s="122"/>
      <c r="Q35" s="122"/>
      <c r="R35" s="122"/>
      <c r="S35" s="127"/>
      <c r="T35" s="120"/>
      <c r="U35" s="122"/>
      <c r="V35" s="122"/>
      <c r="W35" s="122"/>
      <c r="X35" s="127"/>
    </row>
    <row r="36" spans="3:24" x14ac:dyDescent="0.2">
      <c r="F36" s="883"/>
      <c r="G36" s="884"/>
      <c r="H36" s="884"/>
      <c r="I36" s="128" t="s">
        <v>172</v>
      </c>
      <c r="J36" s="120"/>
      <c r="K36" s="122"/>
      <c r="L36" s="122"/>
      <c r="M36" s="122"/>
      <c r="N36" s="126"/>
      <c r="O36" s="115"/>
      <c r="P36" s="122"/>
      <c r="Q36" s="122"/>
      <c r="R36" s="122"/>
      <c r="S36" s="127"/>
      <c r="T36" s="120"/>
      <c r="U36" s="122"/>
      <c r="V36" s="122"/>
      <c r="W36" s="122"/>
      <c r="X36" s="127"/>
    </row>
    <row r="37" spans="3:24" x14ac:dyDescent="0.2">
      <c r="F37" s="883"/>
      <c r="G37" s="884"/>
      <c r="H37" s="884"/>
      <c r="I37" s="128" t="s">
        <v>173</v>
      </c>
      <c r="J37" s="120"/>
      <c r="K37" s="122"/>
      <c r="L37" s="122"/>
      <c r="M37" s="122"/>
      <c r="N37" s="126"/>
      <c r="O37" s="115"/>
      <c r="P37" s="122"/>
      <c r="Q37" s="122"/>
      <c r="R37" s="122"/>
      <c r="S37" s="127"/>
      <c r="T37" s="120"/>
      <c r="U37" s="122"/>
      <c r="V37" s="122"/>
      <c r="W37" s="122"/>
      <c r="X37" s="127"/>
    </row>
    <row r="38" spans="3:24" x14ac:dyDescent="0.2">
      <c r="F38" s="886"/>
      <c r="G38" s="887"/>
      <c r="H38" s="887"/>
      <c r="I38" s="129" t="s">
        <v>174</v>
      </c>
      <c r="J38" s="130"/>
      <c r="K38" s="131"/>
      <c r="L38" s="131"/>
      <c r="M38" s="131"/>
      <c r="N38" s="132"/>
      <c r="O38" s="133"/>
      <c r="P38" s="131"/>
      <c r="Q38" s="131"/>
      <c r="R38" s="131"/>
      <c r="S38" s="134"/>
      <c r="T38" s="130"/>
      <c r="U38" s="131"/>
      <c r="V38" s="131"/>
      <c r="W38" s="131"/>
      <c r="X38" s="134"/>
    </row>
    <row r="42" spans="3:24" ht="48" x14ac:dyDescent="0.2">
      <c r="C42" s="833" t="s">
        <v>11</v>
      </c>
      <c r="D42" s="168" t="s">
        <v>12</v>
      </c>
      <c r="E42" s="169" t="s">
        <v>13</v>
      </c>
      <c r="F42" s="170" t="s">
        <v>14</v>
      </c>
      <c r="G42" s="170" t="s">
        <v>15</v>
      </c>
      <c r="H42" s="171" t="s">
        <v>16</v>
      </c>
    </row>
    <row r="43" spans="3:24" x14ac:dyDescent="0.2">
      <c r="C43" s="834"/>
      <c r="D43" s="172" t="s">
        <v>17</v>
      </c>
      <c r="E43" s="21" t="s">
        <v>403</v>
      </c>
      <c r="F43" s="379">
        <f>AVERAGE(F16,F18:F22,F24,F25)</f>
        <v>39.125</v>
      </c>
      <c r="G43" s="21" t="s">
        <v>192</v>
      </c>
      <c r="H43" s="173"/>
    </row>
    <row r="44" spans="3:24" x14ac:dyDescent="0.2">
      <c r="C44" s="834"/>
      <c r="D44" s="174" t="s">
        <v>21</v>
      </c>
      <c r="E44" s="190" t="s">
        <v>404</v>
      </c>
      <c r="F44" s="198">
        <f>AVERAGE(F23,F26)</f>
        <v>41</v>
      </c>
      <c r="G44" s="190" t="s">
        <v>53</v>
      </c>
      <c r="H44" s="175"/>
    </row>
    <row r="45" spans="3:24" x14ac:dyDescent="0.2">
      <c r="C45" s="834"/>
      <c r="D45" s="174" t="s">
        <v>199</v>
      </c>
      <c r="E45" s="144"/>
      <c r="F45" s="339"/>
      <c r="G45" s="144"/>
      <c r="H45" s="175"/>
    </row>
    <row r="46" spans="3:24" x14ac:dyDescent="0.2">
      <c r="C46" s="834"/>
      <c r="D46" s="174" t="s">
        <v>27</v>
      </c>
      <c r="E46" s="144"/>
      <c r="F46" s="339"/>
      <c r="G46" s="144"/>
      <c r="H46" s="175"/>
    </row>
    <row r="47" spans="3:24" x14ac:dyDescent="0.2">
      <c r="C47" s="834"/>
      <c r="D47" s="176" t="s">
        <v>31</v>
      </c>
      <c r="E47" s="166" t="s">
        <v>405</v>
      </c>
      <c r="F47" s="407">
        <v>41</v>
      </c>
      <c r="G47" s="166" t="s">
        <v>51</v>
      </c>
      <c r="H47" s="177"/>
    </row>
    <row r="48" spans="3:24" x14ac:dyDescent="0.2">
      <c r="C48" s="834"/>
      <c r="D48" s="172" t="s">
        <v>34</v>
      </c>
      <c r="E48" s="336" t="s">
        <v>405</v>
      </c>
      <c r="F48" s="337">
        <v>39</v>
      </c>
      <c r="G48" s="336" t="s">
        <v>51</v>
      </c>
      <c r="H48" s="173"/>
    </row>
    <row r="49" spans="3:8" x14ac:dyDescent="0.2">
      <c r="C49" s="835"/>
      <c r="D49" s="176" t="s">
        <v>38</v>
      </c>
      <c r="E49" s="39" t="s">
        <v>406</v>
      </c>
      <c r="F49" s="376">
        <f>AVERAGE(F16:F17,F19:F26)</f>
        <v>39.700000000000003</v>
      </c>
      <c r="G49" s="39" t="s">
        <v>378</v>
      </c>
      <c r="H49" s="177"/>
    </row>
  </sheetData>
  <mergeCells count="33">
    <mergeCell ref="C10:E10"/>
    <mergeCell ref="F10:G10"/>
    <mergeCell ref="H10:J10"/>
    <mergeCell ref="K10:M10"/>
    <mergeCell ref="A1:Y1"/>
    <mergeCell ref="B3:N3"/>
    <mergeCell ref="A5:D9"/>
    <mergeCell ref="E5:E6"/>
    <mergeCell ref="F5:F6"/>
    <mergeCell ref="G5:I5"/>
    <mergeCell ref="J5:N5"/>
    <mergeCell ref="O5:S5"/>
    <mergeCell ref="T5:X5"/>
    <mergeCell ref="F12:H12"/>
    <mergeCell ref="K12:M12"/>
    <mergeCell ref="P12:R12"/>
    <mergeCell ref="U12:W12"/>
    <mergeCell ref="A14:A26"/>
    <mergeCell ref="B14:B15"/>
    <mergeCell ref="C14:C15"/>
    <mergeCell ref="D14:D15"/>
    <mergeCell ref="E14:E15"/>
    <mergeCell ref="F14:F15"/>
    <mergeCell ref="C42:C49"/>
    <mergeCell ref="G14:I14"/>
    <mergeCell ref="J14:N14"/>
    <mergeCell ref="O14:S14"/>
    <mergeCell ref="T14:X14"/>
    <mergeCell ref="F28:H38"/>
    <mergeCell ref="I28:I29"/>
    <mergeCell ref="J28:N28"/>
    <mergeCell ref="O28:S28"/>
    <mergeCell ref="T28:X2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000F-1AD9-4393-A63E-A214D3D41332}">
  <dimension ref="A1:Y50"/>
  <sheetViews>
    <sheetView workbookViewId="0">
      <selection activeCell="B3" sqref="B3"/>
    </sheetView>
  </sheetViews>
  <sheetFormatPr baseColWidth="10" defaultColWidth="8.83203125" defaultRowHeight="15" x14ac:dyDescent="0.2"/>
  <cols>
    <col min="1" max="1" width="25.33203125" customWidth="1"/>
    <col min="2" max="2" width="10.6640625" bestFit="1" customWidth="1"/>
    <col min="3" max="3" width="25.33203125" bestFit="1" customWidth="1"/>
    <col min="4" max="4" width="22" bestFit="1" customWidth="1"/>
    <col min="5" max="5" width="22.33203125" customWidth="1"/>
    <col min="6" max="7" width="12.33203125" customWidth="1"/>
    <col min="8" max="8" width="11.83203125" customWidth="1"/>
  </cols>
  <sheetData>
    <row r="1" spans="1:25" ht="33" x14ac:dyDescent="0.2">
      <c r="A1" s="925" t="s">
        <v>407</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65.75" customHeight="1" x14ac:dyDescent="0.2">
      <c r="A3" s="64" t="s">
        <v>232</v>
      </c>
      <c r="B3" s="933" t="s">
        <v>408</v>
      </c>
      <c r="C3" s="934"/>
      <c r="D3" s="934"/>
      <c r="E3" s="934"/>
      <c r="F3" s="934"/>
      <c r="G3" s="934"/>
      <c r="H3" s="934"/>
      <c r="I3" s="934"/>
      <c r="J3" s="934"/>
      <c r="K3" s="934"/>
      <c r="L3" s="934"/>
      <c r="M3" s="934"/>
      <c r="N3" s="935"/>
    </row>
    <row r="5" spans="1:25" ht="19" x14ac:dyDescent="0.25">
      <c r="A5" s="995" t="s">
        <v>59</v>
      </c>
      <c r="B5" s="996"/>
      <c r="C5" s="996"/>
      <c r="D5" s="996"/>
      <c r="E5" s="1023"/>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6" x14ac:dyDescent="0.2">
      <c r="A6" s="997"/>
      <c r="B6" s="998"/>
      <c r="C6" s="998"/>
      <c r="D6" s="998"/>
      <c r="E6" s="1024"/>
      <c r="F6" s="976"/>
      <c r="G6" s="66" t="s">
        <v>66</v>
      </c>
      <c r="H6" s="7" t="s">
        <v>67</v>
      </c>
      <c r="I6" s="67" t="s">
        <v>68</v>
      </c>
      <c r="J6" s="13">
        <v>1</v>
      </c>
      <c r="K6" s="14">
        <v>2</v>
      </c>
      <c r="L6" s="14">
        <v>3</v>
      </c>
      <c r="M6" s="14">
        <v>4</v>
      </c>
      <c r="N6" s="68">
        <v>5</v>
      </c>
      <c r="O6" s="13">
        <v>6</v>
      </c>
      <c r="P6" s="14">
        <v>7</v>
      </c>
      <c r="Q6" s="14">
        <v>8</v>
      </c>
      <c r="R6" s="14">
        <v>9</v>
      </c>
      <c r="S6" s="15">
        <v>10</v>
      </c>
      <c r="T6" s="69">
        <v>11</v>
      </c>
      <c r="U6" s="14">
        <v>12</v>
      </c>
      <c r="V6" s="14">
        <v>13</v>
      </c>
      <c r="W6" s="14">
        <v>14</v>
      </c>
      <c r="X6" s="15">
        <v>15</v>
      </c>
    </row>
    <row r="7" spans="1:25" x14ac:dyDescent="0.2">
      <c r="A7" s="997"/>
      <c r="B7" s="998"/>
      <c r="C7" s="998"/>
      <c r="D7" s="1012"/>
      <c r="E7" s="382" t="s">
        <v>70</v>
      </c>
      <c r="F7" s="783">
        <v>43.454545454545453</v>
      </c>
      <c r="G7" s="675">
        <v>14.681818181818182</v>
      </c>
      <c r="H7" s="711">
        <v>14.772727272727273</v>
      </c>
      <c r="I7" s="675">
        <v>13.954545454545455</v>
      </c>
      <c r="J7" s="290">
        <v>2.9090909090909092</v>
      </c>
      <c r="K7" s="288">
        <v>3.0909090909090908</v>
      </c>
      <c r="L7" s="288">
        <v>2.9090909090909092</v>
      </c>
      <c r="M7" s="288">
        <v>3</v>
      </c>
      <c r="N7" s="289">
        <v>2.7727272727272729</v>
      </c>
      <c r="O7" s="290">
        <v>3.0454545454545454</v>
      </c>
      <c r="P7" s="288">
        <v>3.1818181818181817</v>
      </c>
      <c r="Q7" s="288">
        <v>3</v>
      </c>
      <c r="R7" s="288">
        <v>3</v>
      </c>
      <c r="S7" s="289">
        <v>2.5454545454545454</v>
      </c>
      <c r="T7" s="290">
        <v>2.3181818181818183</v>
      </c>
      <c r="U7" s="288">
        <v>3.1363636363636362</v>
      </c>
      <c r="V7" s="288">
        <v>2.8181818181818183</v>
      </c>
      <c r="W7" s="288">
        <v>2.9090909090909092</v>
      </c>
      <c r="X7" s="289">
        <v>2.7727272727272729</v>
      </c>
      <c r="Y7" s="100"/>
    </row>
    <row r="8" spans="1:25" x14ac:dyDescent="0.2">
      <c r="A8" s="997"/>
      <c r="B8" s="998"/>
      <c r="C8" s="998"/>
      <c r="D8" s="1012"/>
      <c r="E8" s="712" t="s">
        <v>71</v>
      </c>
      <c r="F8" s="71">
        <v>38.1</v>
      </c>
      <c r="G8" s="488">
        <v>12.7</v>
      </c>
      <c r="H8" s="487">
        <v>13.4</v>
      </c>
      <c r="I8" s="547">
        <v>11.7</v>
      </c>
      <c r="J8" s="551">
        <v>2.5</v>
      </c>
      <c r="K8" s="549">
        <v>2.7</v>
      </c>
      <c r="L8" s="549">
        <v>2.4</v>
      </c>
      <c r="M8" s="549">
        <v>2.7</v>
      </c>
      <c r="N8" s="550">
        <v>2.5</v>
      </c>
      <c r="O8" s="551">
        <v>3</v>
      </c>
      <c r="P8" s="549">
        <v>2.8</v>
      </c>
      <c r="Q8" s="549">
        <v>2.6</v>
      </c>
      <c r="R8" s="549">
        <v>2.7</v>
      </c>
      <c r="S8" s="550">
        <v>2.2999999999999998</v>
      </c>
      <c r="T8" s="551">
        <v>2</v>
      </c>
      <c r="U8" s="549">
        <v>2.8</v>
      </c>
      <c r="V8" s="549">
        <v>2.2999999999999998</v>
      </c>
      <c r="W8" s="549">
        <v>2.5</v>
      </c>
      <c r="X8" s="550">
        <v>2.2000000000000002</v>
      </c>
    </row>
    <row r="9" spans="1:25" x14ac:dyDescent="0.2">
      <c r="A9" s="999"/>
      <c r="B9" s="1000"/>
      <c r="C9" s="1000"/>
      <c r="D9" s="1000"/>
      <c r="E9" s="25" t="s">
        <v>72</v>
      </c>
      <c r="F9" s="72">
        <v>43</v>
      </c>
      <c r="G9" s="212">
        <v>14.6</v>
      </c>
      <c r="H9" s="501">
        <v>14.5</v>
      </c>
      <c r="I9" s="219">
        <v>13.8</v>
      </c>
      <c r="J9" s="84">
        <v>2.9</v>
      </c>
      <c r="K9" s="81">
        <v>3</v>
      </c>
      <c r="L9" s="81">
        <v>2.8</v>
      </c>
      <c r="M9" s="81">
        <v>3</v>
      </c>
      <c r="N9" s="83">
        <v>2.8</v>
      </c>
      <c r="O9" s="84">
        <v>3</v>
      </c>
      <c r="P9" s="81">
        <v>3</v>
      </c>
      <c r="Q9" s="81">
        <v>2.9</v>
      </c>
      <c r="R9" s="81">
        <v>2.9</v>
      </c>
      <c r="S9" s="83">
        <v>2.6</v>
      </c>
      <c r="T9" s="84">
        <v>2.6</v>
      </c>
      <c r="U9" s="81">
        <v>3</v>
      </c>
      <c r="V9" s="81">
        <v>2.6</v>
      </c>
      <c r="W9" s="81">
        <v>2.9</v>
      </c>
      <c r="X9" s="83">
        <v>2.7</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1" spans="1:25" x14ac:dyDescent="0.2">
      <c r="F11" s="79"/>
    </row>
    <row r="12" spans="1:25" ht="34"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9" x14ac:dyDescent="0.25">
      <c r="A14" s="945" t="s">
        <v>234</v>
      </c>
      <c r="B14" s="949" t="s">
        <v>83</v>
      </c>
      <c r="C14" s="951" t="s">
        <v>84</v>
      </c>
      <c r="D14" s="1008" t="s">
        <v>85</v>
      </c>
      <c r="E14" s="908" t="s">
        <v>12</v>
      </c>
      <c r="F14" s="949" t="s">
        <v>60</v>
      </c>
      <c r="G14" s="940" t="s">
        <v>61</v>
      </c>
      <c r="H14" s="940"/>
      <c r="I14" s="941"/>
      <c r="J14" s="942" t="s">
        <v>62</v>
      </c>
      <c r="K14" s="942"/>
      <c r="L14" s="942"/>
      <c r="M14" s="942"/>
      <c r="N14" s="943"/>
      <c r="O14" s="893" t="s">
        <v>63</v>
      </c>
      <c r="P14" s="893"/>
      <c r="Q14" s="893"/>
      <c r="R14" s="893"/>
      <c r="S14" s="894"/>
      <c r="T14" s="895" t="s">
        <v>64</v>
      </c>
      <c r="U14" s="896"/>
      <c r="V14" s="896"/>
      <c r="W14" s="896"/>
      <c r="X14" s="944"/>
    </row>
    <row r="15" spans="1:25" x14ac:dyDescent="0.2">
      <c r="A15" s="946"/>
      <c r="B15" s="950"/>
      <c r="C15" s="952"/>
      <c r="D15" s="1009"/>
      <c r="E15" s="1010"/>
      <c r="F15" s="950"/>
      <c r="G15" s="220" t="s">
        <v>66</v>
      </c>
      <c r="H15" s="221" t="s">
        <v>67</v>
      </c>
      <c r="I15" s="295" t="s">
        <v>68</v>
      </c>
      <c r="J15" s="222">
        <v>1</v>
      </c>
      <c r="K15" s="223">
        <v>2</v>
      </c>
      <c r="L15" s="223">
        <v>3</v>
      </c>
      <c r="M15" s="223">
        <v>4</v>
      </c>
      <c r="N15" s="224">
        <v>5</v>
      </c>
      <c r="O15" s="225">
        <v>6</v>
      </c>
      <c r="P15" s="226">
        <v>7</v>
      </c>
      <c r="Q15" s="226">
        <v>8</v>
      </c>
      <c r="R15" s="226">
        <v>9</v>
      </c>
      <c r="S15" s="227">
        <v>10</v>
      </c>
      <c r="T15" s="228">
        <v>11</v>
      </c>
      <c r="U15" s="229">
        <v>12</v>
      </c>
      <c r="V15" s="229">
        <v>13</v>
      </c>
      <c r="W15" s="229">
        <v>14</v>
      </c>
      <c r="X15" s="230">
        <v>15</v>
      </c>
    </row>
    <row r="16" spans="1:25" x14ac:dyDescent="0.2">
      <c r="A16" s="946"/>
      <c r="B16" s="468">
        <v>45029</v>
      </c>
      <c r="C16" s="447" t="s">
        <v>409</v>
      </c>
      <c r="D16" s="303" t="s">
        <v>87</v>
      </c>
      <c r="E16" s="303" t="s">
        <v>28</v>
      </c>
      <c r="F16" s="724">
        <v>47</v>
      </c>
      <c r="G16" s="724">
        <v>16</v>
      </c>
      <c r="H16" s="724">
        <v>15</v>
      </c>
      <c r="I16" s="724">
        <v>16</v>
      </c>
      <c r="J16" s="724">
        <v>4</v>
      </c>
      <c r="K16" s="724">
        <v>3</v>
      </c>
      <c r="L16" s="724">
        <v>3</v>
      </c>
      <c r="M16" s="724">
        <v>3</v>
      </c>
      <c r="N16" s="724">
        <v>3</v>
      </c>
      <c r="O16" s="724">
        <v>3</v>
      </c>
      <c r="P16" s="724">
        <v>3</v>
      </c>
      <c r="Q16" s="724">
        <v>3</v>
      </c>
      <c r="R16" s="724">
        <v>3</v>
      </c>
      <c r="S16" s="724">
        <v>3</v>
      </c>
      <c r="T16" s="724">
        <v>3</v>
      </c>
      <c r="U16" s="724">
        <v>3</v>
      </c>
      <c r="V16" s="724">
        <v>3</v>
      </c>
      <c r="W16" s="724">
        <v>4</v>
      </c>
      <c r="X16" s="725">
        <v>3</v>
      </c>
    </row>
    <row r="17" spans="1:24" x14ac:dyDescent="0.2">
      <c r="A17" s="946"/>
      <c r="B17" s="471">
        <v>45015</v>
      </c>
      <c r="C17" s="448" t="s">
        <v>410</v>
      </c>
      <c r="D17" s="307" t="s">
        <v>87</v>
      </c>
      <c r="E17" s="307" t="s">
        <v>21</v>
      </c>
      <c r="F17" s="121">
        <v>49</v>
      </c>
      <c r="G17" s="121">
        <v>15</v>
      </c>
      <c r="H17" s="121">
        <v>17</v>
      </c>
      <c r="I17" s="121">
        <v>17</v>
      </c>
      <c r="J17" s="121">
        <v>3</v>
      </c>
      <c r="K17" s="121">
        <v>3</v>
      </c>
      <c r="L17" s="121">
        <v>3</v>
      </c>
      <c r="M17" s="121">
        <v>3</v>
      </c>
      <c r="N17" s="121">
        <v>3</v>
      </c>
      <c r="O17" s="121">
        <v>3</v>
      </c>
      <c r="P17" s="121">
        <v>4</v>
      </c>
      <c r="Q17" s="121">
        <v>3</v>
      </c>
      <c r="R17" s="121">
        <v>3</v>
      </c>
      <c r="S17" s="121">
        <v>4</v>
      </c>
      <c r="T17" s="121">
        <v>4</v>
      </c>
      <c r="U17" s="121">
        <v>4</v>
      </c>
      <c r="V17" s="121">
        <v>3</v>
      </c>
      <c r="W17" s="121">
        <v>3</v>
      </c>
      <c r="X17" s="124">
        <v>3</v>
      </c>
    </row>
    <row r="18" spans="1:24" x14ac:dyDescent="0.2">
      <c r="A18" s="946"/>
      <c r="B18" s="471">
        <v>45015</v>
      </c>
      <c r="C18" s="448" t="s">
        <v>411</v>
      </c>
      <c r="D18" s="307" t="s">
        <v>87</v>
      </c>
      <c r="E18" s="307" t="s">
        <v>17</v>
      </c>
      <c r="F18" s="726">
        <v>42</v>
      </c>
      <c r="G18" s="726">
        <v>14</v>
      </c>
      <c r="H18" s="726">
        <v>15</v>
      </c>
      <c r="I18" s="726">
        <v>13</v>
      </c>
      <c r="J18" s="728">
        <v>2</v>
      </c>
      <c r="K18" s="726">
        <v>3</v>
      </c>
      <c r="L18" s="726">
        <v>3</v>
      </c>
      <c r="M18" s="726">
        <v>3</v>
      </c>
      <c r="N18" s="726">
        <v>3</v>
      </c>
      <c r="O18" s="726">
        <v>3</v>
      </c>
      <c r="P18" s="726">
        <v>3</v>
      </c>
      <c r="Q18" s="726">
        <v>3</v>
      </c>
      <c r="R18" s="726">
        <v>3</v>
      </c>
      <c r="S18" s="726">
        <v>3</v>
      </c>
      <c r="T18" s="664">
        <v>1</v>
      </c>
      <c r="U18" s="726">
        <v>3</v>
      </c>
      <c r="V18" s="726">
        <v>3</v>
      </c>
      <c r="W18" s="726">
        <v>3</v>
      </c>
      <c r="X18" s="727">
        <v>3</v>
      </c>
    </row>
    <row r="19" spans="1:24" x14ac:dyDescent="0.2">
      <c r="A19" s="946"/>
      <c r="B19" s="471">
        <v>45029</v>
      </c>
      <c r="C19" s="448" t="s">
        <v>412</v>
      </c>
      <c r="D19" s="307" t="s">
        <v>87</v>
      </c>
      <c r="E19" s="307" t="s">
        <v>98</v>
      </c>
      <c r="F19" s="726">
        <v>48</v>
      </c>
      <c r="G19" s="726">
        <v>18</v>
      </c>
      <c r="H19" s="726">
        <v>15</v>
      </c>
      <c r="I19" s="726">
        <v>15</v>
      </c>
      <c r="J19" s="726">
        <v>4</v>
      </c>
      <c r="K19" s="726">
        <v>4</v>
      </c>
      <c r="L19" s="726">
        <v>4</v>
      </c>
      <c r="M19" s="726">
        <v>3</v>
      </c>
      <c r="N19" s="726">
        <v>3</v>
      </c>
      <c r="O19" s="726">
        <v>3</v>
      </c>
      <c r="P19" s="726">
        <v>3</v>
      </c>
      <c r="Q19" s="726">
        <v>3</v>
      </c>
      <c r="R19" s="726">
        <v>3</v>
      </c>
      <c r="S19" s="726">
        <v>3</v>
      </c>
      <c r="T19" s="726">
        <v>3</v>
      </c>
      <c r="U19" s="726">
        <v>3</v>
      </c>
      <c r="V19" s="726">
        <v>3</v>
      </c>
      <c r="W19" s="726">
        <v>3</v>
      </c>
      <c r="X19" s="727">
        <v>3</v>
      </c>
    </row>
    <row r="20" spans="1:24" x14ac:dyDescent="0.2">
      <c r="A20" s="946"/>
      <c r="B20" s="471">
        <v>45015</v>
      </c>
      <c r="C20" s="448" t="s">
        <v>413</v>
      </c>
      <c r="D20" s="307" t="s">
        <v>133</v>
      </c>
      <c r="E20" s="307" t="s">
        <v>17</v>
      </c>
      <c r="F20" s="726">
        <v>39</v>
      </c>
      <c r="G20" s="726">
        <v>14</v>
      </c>
      <c r="H20" s="726">
        <v>14</v>
      </c>
      <c r="I20" s="726">
        <v>11</v>
      </c>
      <c r="J20" s="726">
        <v>3</v>
      </c>
      <c r="K20" s="726">
        <v>3</v>
      </c>
      <c r="L20" s="728">
        <v>2</v>
      </c>
      <c r="M20" s="726">
        <v>3</v>
      </c>
      <c r="N20" s="726">
        <v>3</v>
      </c>
      <c r="O20" s="726">
        <v>3</v>
      </c>
      <c r="P20" s="726">
        <v>3</v>
      </c>
      <c r="Q20" s="726">
        <v>3</v>
      </c>
      <c r="R20" s="726">
        <v>3</v>
      </c>
      <c r="S20" s="728">
        <v>2</v>
      </c>
      <c r="T20" s="664">
        <v>1</v>
      </c>
      <c r="U20" s="728">
        <v>2</v>
      </c>
      <c r="V20" s="728">
        <v>2</v>
      </c>
      <c r="W20" s="726">
        <v>3</v>
      </c>
      <c r="X20" s="727">
        <v>3</v>
      </c>
    </row>
    <row r="21" spans="1:24" x14ac:dyDescent="0.2">
      <c r="A21" s="946"/>
      <c r="B21" s="471">
        <v>45015</v>
      </c>
      <c r="C21" s="448" t="s">
        <v>414</v>
      </c>
      <c r="D21" s="307" t="s">
        <v>87</v>
      </c>
      <c r="E21" s="307" t="s">
        <v>17</v>
      </c>
      <c r="F21" s="726">
        <v>40</v>
      </c>
      <c r="G21" s="726">
        <v>13</v>
      </c>
      <c r="H21" s="726">
        <v>14</v>
      </c>
      <c r="I21" s="726">
        <v>13</v>
      </c>
      <c r="J21" s="728">
        <v>2</v>
      </c>
      <c r="K21" s="726">
        <v>3</v>
      </c>
      <c r="L21" s="726">
        <v>3</v>
      </c>
      <c r="M21" s="726">
        <v>3</v>
      </c>
      <c r="N21" s="728">
        <v>2</v>
      </c>
      <c r="O21" s="726">
        <v>3</v>
      </c>
      <c r="P21" s="726">
        <v>3</v>
      </c>
      <c r="Q21" s="726">
        <v>3</v>
      </c>
      <c r="R21" s="726">
        <v>3</v>
      </c>
      <c r="S21" s="728">
        <v>2</v>
      </c>
      <c r="T21" s="664">
        <v>1</v>
      </c>
      <c r="U21" s="726">
        <v>4</v>
      </c>
      <c r="V21" s="728">
        <v>2</v>
      </c>
      <c r="W21" s="726">
        <v>3</v>
      </c>
      <c r="X21" s="727">
        <v>3</v>
      </c>
    </row>
    <row r="22" spans="1:24" x14ac:dyDescent="0.2">
      <c r="A22" s="946"/>
      <c r="B22" s="471">
        <v>45015</v>
      </c>
      <c r="C22" s="448" t="s">
        <v>415</v>
      </c>
      <c r="D22" s="307" t="s">
        <v>87</v>
      </c>
      <c r="E22" s="307" t="s">
        <v>17</v>
      </c>
      <c r="F22" s="726">
        <v>44</v>
      </c>
      <c r="G22" s="726">
        <v>14.5</v>
      </c>
      <c r="H22" s="726">
        <v>14</v>
      </c>
      <c r="I22" s="726">
        <v>15</v>
      </c>
      <c r="J22" s="726">
        <v>3</v>
      </c>
      <c r="K22" s="726">
        <v>3</v>
      </c>
      <c r="L22" s="726">
        <v>3</v>
      </c>
      <c r="M22" s="726">
        <v>3</v>
      </c>
      <c r="N22" s="728">
        <v>2.5</v>
      </c>
      <c r="O22" s="726">
        <v>3</v>
      </c>
      <c r="P22" s="726">
        <v>3</v>
      </c>
      <c r="Q22" s="726">
        <v>3</v>
      </c>
      <c r="R22" s="726">
        <v>3</v>
      </c>
      <c r="S22" s="728">
        <v>2</v>
      </c>
      <c r="T22" s="726">
        <v>3</v>
      </c>
      <c r="U22" s="726">
        <v>3.5</v>
      </c>
      <c r="V22" s="726">
        <v>3</v>
      </c>
      <c r="W22" s="726">
        <v>3</v>
      </c>
      <c r="X22" s="732">
        <v>2.5</v>
      </c>
    </row>
    <row r="23" spans="1:24" x14ac:dyDescent="0.2">
      <c r="A23" s="946"/>
      <c r="B23" s="471">
        <v>45015</v>
      </c>
      <c r="C23" s="448" t="s">
        <v>416</v>
      </c>
      <c r="D23" s="307" t="s">
        <v>87</v>
      </c>
      <c r="E23" s="307" t="s">
        <v>17</v>
      </c>
      <c r="F23" s="726">
        <v>45</v>
      </c>
      <c r="G23" s="726">
        <v>15</v>
      </c>
      <c r="H23" s="726">
        <v>15</v>
      </c>
      <c r="I23" s="726">
        <v>15</v>
      </c>
      <c r="J23" s="726">
        <v>3</v>
      </c>
      <c r="K23" s="726">
        <v>3</v>
      </c>
      <c r="L23" s="726">
        <v>3</v>
      </c>
      <c r="M23" s="726">
        <v>3</v>
      </c>
      <c r="N23" s="726">
        <v>3</v>
      </c>
      <c r="O23" s="726">
        <v>3</v>
      </c>
      <c r="P23" s="726">
        <v>3</v>
      </c>
      <c r="Q23" s="726">
        <v>3</v>
      </c>
      <c r="R23" s="726">
        <v>3</v>
      </c>
      <c r="S23" s="726">
        <v>3</v>
      </c>
      <c r="T23" s="726">
        <v>3</v>
      </c>
      <c r="U23" s="726">
        <v>3</v>
      </c>
      <c r="V23" s="726">
        <v>3</v>
      </c>
      <c r="W23" s="726">
        <v>3</v>
      </c>
      <c r="X23" s="727">
        <v>3</v>
      </c>
    </row>
    <row r="24" spans="1:24" x14ac:dyDescent="0.2">
      <c r="A24" s="946"/>
      <c r="B24" s="471">
        <v>45015</v>
      </c>
      <c r="C24" s="448" t="s">
        <v>417</v>
      </c>
      <c r="D24" s="307" t="s">
        <v>87</v>
      </c>
      <c r="E24" s="307" t="s">
        <v>17</v>
      </c>
      <c r="F24" s="726">
        <v>43</v>
      </c>
      <c r="G24" s="726">
        <v>15</v>
      </c>
      <c r="H24" s="726">
        <v>14.5</v>
      </c>
      <c r="I24" s="726">
        <v>13.5</v>
      </c>
      <c r="J24" s="726">
        <v>3</v>
      </c>
      <c r="K24" s="726">
        <v>3</v>
      </c>
      <c r="L24" s="726">
        <v>3</v>
      </c>
      <c r="M24" s="726">
        <v>3</v>
      </c>
      <c r="N24" s="726">
        <v>3</v>
      </c>
      <c r="O24" s="726">
        <v>3.5</v>
      </c>
      <c r="P24" s="726">
        <v>3</v>
      </c>
      <c r="Q24" s="726">
        <v>3</v>
      </c>
      <c r="R24" s="726">
        <v>3</v>
      </c>
      <c r="S24" s="728">
        <v>2</v>
      </c>
      <c r="T24" s="728">
        <v>2.5</v>
      </c>
      <c r="U24" s="726">
        <v>3</v>
      </c>
      <c r="V24" s="726">
        <v>3</v>
      </c>
      <c r="W24" s="726">
        <v>3</v>
      </c>
      <c r="X24" s="732">
        <v>2</v>
      </c>
    </row>
    <row r="25" spans="1:24" x14ac:dyDescent="0.2">
      <c r="A25" s="946"/>
      <c r="B25" s="471">
        <v>45015</v>
      </c>
      <c r="C25" s="448" t="s">
        <v>418</v>
      </c>
      <c r="D25" s="307" t="s">
        <v>87</v>
      </c>
      <c r="E25" s="307" t="s">
        <v>17</v>
      </c>
      <c r="F25" s="121">
        <v>43</v>
      </c>
      <c r="G25" s="121">
        <v>15</v>
      </c>
      <c r="H25" s="121">
        <v>15</v>
      </c>
      <c r="I25" s="121">
        <v>13</v>
      </c>
      <c r="J25" s="121">
        <v>3</v>
      </c>
      <c r="K25" s="121">
        <v>3</v>
      </c>
      <c r="L25" s="121">
        <v>3</v>
      </c>
      <c r="M25" s="121">
        <v>3</v>
      </c>
      <c r="N25" s="121">
        <v>3</v>
      </c>
      <c r="O25" s="121">
        <v>3</v>
      </c>
      <c r="P25" s="121">
        <v>4</v>
      </c>
      <c r="Q25" s="121">
        <v>3</v>
      </c>
      <c r="R25" s="121">
        <v>3</v>
      </c>
      <c r="S25" s="730">
        <v>2</v>
      </c>
      <c r="T25" s="121">
        <v>3</v>
      </c>
      <c r="U25" s="121">
        <v>3</v>
      </c>
      <c r="V25" s="121">
        <v>3</v>
      </c>
      <c r="W25" s="482">
        <v>1</v>
      </c>
      <c r="X25" s="124">
        <v>3</v>
      </c>
    </row>
    <row r="26" spans="1:24" x14ac:dyDescent="0.2">
      <c r="A26" s="980"/>
      <c r="B26" s="714">
        <v>45015</v>
      </c>
      <c r="C26" s="451" t="s">
        <v>419</v>
      </c>
      <c r="D26" s="309" t="s">
        <v>87</v>
      </c>
      <c r="E26" s="309" t="s">
        <v>98</v>
      </c>
      <c r="F26" s="639">
        <v>38</v>
      </c>
      <c r="G26" s="639">
        <v>12</v>
      </c>
      <c r="H26" s="639">
        <v>14</v>
      </c>
      <c r="I26" s="639">
        <v>12</v>
      </c>
      <c r="J26" s="729">
        <v>2</v>
      </c>
      <c r="K26" s="639">
        <v>3</v>
      </c>
      <c r="L26" s="729">
        <v>2</v>
      </c>
      <c r="M26" s="639">
        <v>3</v>
      </c>
      <c r="N26" s="729">
        <v>2</v>
      </c>
      <c r="O26" s="639">
        <v>3</v>
      </c>
      <c r="P26" s="639">
        <v>3</v>
      </c>
      <c r="Q26" s="639">
        <v>3</v>
      </c>
      <c r="R26" s="639">
        <v>3</v>
      </c>
      <c r="S26" s="729">
        <v>2</v>
      </c>
      <c r="T26" s="660">
        <v>1</v>
      </c>
      <c r="U26" s="639">
        <v>3</v>
      </c>
      <c r="V26" s="639">
        <v>3</v>
      </c>
      <c r="W26" s="639">
        <v>3</v>
      </c>
      <c r="X26" s="731">
        <v>2</v>
      </c>
    </row>
    <row r="27" spans="1:24" x14ac:dyDescent="0.2">
      <c r="F27" s="100"/>
      <c r="G27" s="100"/>
      <c r="H27" s="100"/>
      <c r="I27" s="100"/>
      <c r="J27" s="100"/>
      <c r="K27" s="100"/>
      <c r="L27" s="100"/>
      <c r="M27" s="100"/>
      <c r="N27" s="100"/>
      <c r="O27" s="100"/>
      <c r="P27" s="100"/>
      <c r="Q27" s="100"/>
      <c r="R27" s="100"/>
      <c r="S27" s="100"/>
      <c r="T27" s="100"/>
      <c r="U27" s="100"/>
      <c r="V27" s="100"/>
      <c r="W27" s="100"/>
      <c r="X27" s="100"/>
    </row>
    <row r="28" spans="1:24" ht="19" x14ac:dyDescent="0.25">
      <c r="F28" s="880" t="s">
        <v>238</v>
      </c>
      <c r="G28" s="881"/>
      <c r="H28" s="882"/>
      <c r="I28" s="888" t="s">
        <v>165</v>
      </c>
      <c r="J28" s="890" t="s">
        <v>62</v>
      </c>
      <c r="K28" s="890"/>
      <c r="L28" s="890"/>
      <c r="M28" s="890"/>
      <c r="N28" s="891"/>
      <c r="O28" s="892" t="s">
        <v>63</v>
      </c>
      <c r="P28" s="893"/>
      <c r="Q28" s="893"/>
      <c r="R28" s="893"/>
      <c r="S28" s="894"/>
      <c r="T28" s="895" t="s">
        <v>64</v>
      </c>
      <c r="U28" s="896"/>
      <c r="V28" s="896"/>
      <c r="W28" s="896"/>
      <c r="X28" s="944"/>
    </row>
    <row r="29" spans="1:24" x14ac:dyDescent="0.2">
      <c r="F29" s="883"/>
      <c r="G29" s="884"/>
      <c r="H29" s="885"/>
      <c r="I29" s="889"/>
      <c r="J29" s="13">
        <v>1</v>
      </c>
      <c r="K29" s="14">
        <v>2</v>
      </c>
      <c r="L29" s="14">
        <v>3</v>
      </c>
      <c r="M29" s="14">
        <v>4</v>
      </c>
      <c r="N29" s="68">
        <v>5</v>
      </c>
      <c r="O29" s="13">
        <v>6</v>
      </c>
      <c r="P29" s="14">
        <v>7</v>
      </c>
      <c r="Q29" s="14">
        <v>8</v>
      </c>
      <c r="R29" s="14">
        <v>9</v>
      </c>
      <c r="S29" s="15">
        <v>10</v>
      </c>
      <c r="T29" s="69">
        <v>11</v>
      </c>
      <c r="U29" s="14">
        <v>12</v>
      </c>
      <c r="V29" s="14">
        <v>13</v>
      </c>
      <c r="W29" s="14">
        <v>14</v>
      </c>
      <c r="X29" s="15">
        <v>15</v>
      </c>
    </row>
    <row r="30" spans="1:24" x14ac:dyDescent="0.2">
      <c r="F30" s="883"/>
      <c r="G30" s="884"/>
      <c r="H30" s="884"/>
      <c r="I30" s="103" t="s">
        <v>166</v>
      </c>
      <c r="J30" s="104"/>
      <c r="K30" s="105"/>
      <c r="L30" s="105"/>
      <c r="M30" s="109"/>
      <c r="N30" s="297"/>
      <c r="O30" s="107"/>
      <c r="P30" s="105"/>
      <c r="Q30" s="105"/>
      <c r="R30" s="105"/>
      <c r="S30" s="110"/>
      <c r="T30" s="440">
        <v>4</v>
      </c>
      <c r="U30" s="109"/>
      <c r="V30" s="109"/>
      <c r="W30" s="698">
        <v>1</v>
      </c>
      <c r="X30" s="110"/>
    </row>
    <row r="31" spans="1:24" x14ac:dyDescent="0.2">
      <c r="F31" s="883"/>
      <c r="G31" s="884"/>
      <c r="H31" s="884"/>
      <c r="I31" s="111" t="s">
        <v>167</v>
      </c>
      <c r="J31" s="125">
        <v>3</v>
      </c>
      <c r="K31" s="117"/>
      <c r="L31" s="30">
        <v>2</v>
      </c>
      <c r="M31" s="117"/>
      <c r="N31" s="123">
        <v>3</v>
      </c>
      <c r="O31" s="115"/>
      <c r="P31" s="117"/>
      <c r="Q31" s="117"/>
      <c r="R31" s="117"/>
      <c r="S31" s="189"/>
      <c r="T31" s="125">
        <v>1</v>
      </c>
      <c r="U31" s="121">
        <v>1</v>
      </c>
      <c r="V31" s="121">
        <v>2</v>
      </c>
      <c r="W31" s="117"/>
      <c r="X31" s="33">
        <v>3</v>
      </c>
    </row>
    <row r="32" spans="1:24" x14ac:dyDescent="0.2">
      <c r="F32" s="883"/>
      <c r="G32" s="884"/>
      <c r="H32" s="884"/>
      <c r="I32" s="27" t="s">
        <v>168</v>
      </c>
      <c r="J32" s="29">
        <v>6</v>
      </c>
      <c r="K32" s="30">
        <v>10</v>
      </c>
      <c r="L32" s="30">
        <v>8</v>
      </c>
      <c r="M32" s="121">
        <v>11</v>
      </c>
      <c r="N32" s="31">
        <v>8</v>
      </c>
      <c r="O32" s="32">
        <v>11</v>
      </c>
      <c r="P32" s="677">
        <v>9</v>
      </c>
      <c r="Q32" s="30">
        <v>11</v>
      </c>
      <c r="R32" s="30">
        <v>11</v>
      </c>
      <c r="S32" s="189"/>
      <c r="T32" s="29">
        <v>5</v>
      </c>
      <c r="U32" s="30">
        <v>8</v>
      </c>
      <c r="V32" s="30">
        <v>9</v>
      </c>
      <c r="W32" s="30">
        <v>9</v>
      </c>
      <c r="X32" s="33">
        <v>8</v>
      </c>
    </row>
    <row r="33" spans="3:24" x14ac:dyDescent="0.2">
      <c r="F33" s="883"/>
      <c r="G33" s="884"/>
      <c r="H33" s="884"/>
      <c r="I33" s="27" t="s">
        <v>169</v>
      </c>
      <c r="J33" s="699">
        <v>2</v>
      </c>
      <c r="K33" s="677">
        <v>1</v>
      </c>
      <c r="L33" s="677">
        <v>1</v>
      </c>
      <c r="M33" s="117"/>
      <c r="N33" s="126"/>
      <c r="O33" s="115"/>
      <c r="P33" s="677">
        <v>2</v>
      </c>
      <c r="Q33" s="122"/>
      <c r="R33" s="122"/>
      <c r="S33" s="689">
        <v>1</v>
      </c>
      <c r="T33" s="699">
        <v>1</v>
      </c>
      <c r="U33" s="30">
        <v>2</v>
      </c>
      <c r="V33" s="122"/>
      <c r="W33" s="677">
        <v>1</v>
      </c>
      <c r="X33" s="189"/>
    </row>
    <row r="34" spans="3:24" x14ac:dyDescent="0.2">
      <c r="F34" s="883"/>
      <c r="G34" s="884"/>
      <c r="H34" s="884"/>
      <c r="I34" s="27" t="s">
        <v>170</v>
      </c>
      <c r="J34" s="120"/>
      <c r="K34" s="122"/>
      <c r="L34" s="122"/>
      <c r="M34" s="122"/>
      <c r="N34" s="126"/>
      <c r="O34" s="115"/>
      <c r="P34" s="122"/>
      <c r="Q34" s="122"/>
      <c r="R34" s="122"/>
      <c r="S34" s="127"/>
      <c r="T34" s="120"/>
      <c r="U34" s="122"/>
      <c r="V34" s="122"/>
      <c r="W34" s="122"/>
      <c r="X34" s="127"/>
    </row>
    <row r="35" spans="3:24" x14ac:dyDescent="0.2">
      <c r="F35" s="883"/>
      <c r="G35" s="884"/>
      <c r="H35" s="884"/>
      <c r="I35" s="128" t="s">
        <v>171</v>
      </c>
      <c r="J35" s="120"/>
      <c r="K35" s="122"/>
      <c r="L35" s="122"/>
      <c r="M35" s="122"/>
      <c r="N35" s="126"/>
      <c r="O35" s="115"/>
      <c r="P35" s="122"/>
      <c r="Q35" s="122"/>
      <c r="R35" s="122"/>
      <c r="S35" s="127"/>
      <c r="T35" s="120"/>
      <c r="U35" s="122"/>
      <c r="V35" s="122"/>
      <c r="W35" s="122"/>
      <c r="X35" s="127"/>
    </row>
    <row r="36" spans="3:24" x14ac:dyDescent="0.2">
      <c r="F36" s="883"/>
      <c r="G36" s="884"/>
      <c r="H36" s="884"/>
      <c r="I36" s="128" t="s">
        <v>172</v>
      </c>
      <c r="J36" s="120"/>
      <c r="K36" s="122"/>
      <c r="L36" s="122"/>
      <c r="M36" s="122"/>
      <c r="N36" s="126"/>
      <c r="O36" s="115"/>
      <c r="P36" s="122"/>
      <c r="Q36" s="122"/>
      <c r="R36" s="122"/>
      <c r="S36" s="127"/>
      <c r="T36" s="120"/>
      <c r="U36" s="122"/>
      <c r="V36" s="122"/>
      <c r="W36" s="122"/>
      <c r="X36" s="127"/>
    </row>
    <row r="37" spans="3:24" x14ac:dyDescent="0.2">
      <c r="F37" s="883"/>
      <c r="G37" s="884"/>
      <c r="H37" s="884"/>
      <c r="I37" s="128" t="s">
        <v>173</v>
      </c>
      <c r="J37" s="120"/>
      <c r="K37" s="122"/>
      <c r="L37" s="122"/>
      <c r="M37" s="122"/>
      <c r="N37" s="126"/>
      <c r="O37" s="115"/>
      <c r="P37" s="122"/>
      <c r="Q37" s="122"/>
      <c r="R37" s="122"/>
      <c r="S37" s="127"/>
      <c r="T37" s="120"/>
      <c r="U37" s="122"/>
      <c r="V37" s="122"/>
      <c r="W37" s="122"/>
      <c r="X37" s="127"/>
    </row>
    <row r="38" spans="3:24" x14ac:dyDescent="0.2">
      <c r="F38" s="886"/>
      <c r="G38" s="887"/>
      <c r="H38" s="887"/>
      <c r="I38" s="129" t="s">
        <v>174</v>
      </c>
      <c r="J38" s="130"/>
      <c r="K38" s="131"/>
      <c r="L38" s="131"/>
      <c r="M38" s="131"/>
      <c r="N38" s="132"/>
      <c r="O38" s="133"/>
      <c r="P38" s="131"/>
      <c r="Q38" s="131"/>
      <c r="R38" s="131"/>
      <c r="S38" s="134"/>
      <c r="T38" s="130"/>
      <c r="U38" s="131"/>
      <c r="V38" s="131"/>
      <c r="W38" s="131"/>
      <c r="X38" s="134"/>
    </row>
    <row r="42" spans="3:24" ht="32" x14ac:dyDescent="0.2">
      <c r="C42" s="833" t="s">
        <v>11</v>
      </c>
      <c r="D42" s="168" t="s">
        <v>12</v>
      </c>
      <c r="E42" s="169" t="s">
        <v>13</v>
      </c>
      <c r="F42" s="170" t="s">
        <v>14</v>
      </c>
      <c r="G42" s="170" t="s">
        <v>15</v>
      </c>
      <c r="H42" s="171" t="s">
        <v>16</v>
      </c>
    </row>
    <row r="43" spans="3:24" x14ac:dyDescent="0.2">
      <c r="C43" s="834"/>
      <c r="D43" s="172" t="s">
        <v>17</v>
      </c>
      <c r="E43" s="21" t="s">
        <v>420</v>
      </c>
      <c r="F43" s="379">
        <f>AVERAGE(F18,F20:F25)</f>
        <v>42.285714285714285</v>
      </c>
      <c r="G43" s="21" t="s">
        <v>421</v>
      </c>
      <c r="H43" s="173"/>
    </row>
    <row r="44" spans="3:24" x14ac:dyDescent="0.2">
      <c r="C44" s="834"/>
      <c r="D44" s="174" t="s">
        <v>21</v>
      </c>
      <c r="E44" s="190" t="s">
        <v>405</v>
      </c>
      <c r="F44" s="198">
        <f>AVERAGE(F17)</f>
        <v>49</v>
      </c>
      <c r="G44" s="190" t="s">
        <v>51</v>
      </c>
      <c r="H44" s="175"/>
    </row>
    <row r="45" spans="3:24" x14ac:dyDescent="0.2">
      <c r="C45" s="834"/>
      <c r="D45" s="174" t="s">
        <v>199</v>
      </c>
      <c r="E45" s="144"/>
      <c r="F45" s="339"/>
      <c r="G45" s="144"/>
      <c r="H45" s="175"/>
    </row>
    <row r="46" spans="3:24" x14ac:dyDescent="0.2">
      <c r="C46" s="834"/>
      <c r="D46" s="174" t="s">
        <v>27</v>
      </c>
      <c r="E46" s="144"/>
      <c r="F46" s="339"/>
      <c r="G46" s="144"/>
      <c r="H46" s="175"/>
    </row>
    <row r="47" spans="3:24" x14ac:dyDescent="0.2">
      <c r="C47" s="834"/>
      <c r="D47" s="174" t="s">
        <v>28</v>
      </c>
      <c r="E47" s="190" t="s">
        <v>405</v>
      </c>
      <c r="F47" s="198">
        <v>47</v>
      </c>
      <c r="G47" s="190" t="s">
        <v>51</v>
      </c>
      <c r="H47" s="175"/>
    </row>
    <row r="48" spans="3:24" x14ac:dyDescent="0.2">
      <c r="C48" s="834"/>
      <c r="D48" s="176" t="s">
        <v>31</v>
      </c>
      <c r="E48" s="166" t="s">
        <v>404</v>
      </c>
      <c r="F48" s="407">
        <f>AVERAGE(F26,F19)</f>
        <v>43</v>
      </c>
      <c r="G48" s="166" t="s">
        <v>53</v>
      </c>
      <c r="H48" s="177"/>
    </row>
    <row r="49" spans="3:8" x14ac:dyDescent="0.2">
      <c r="C49" s="834"/>
      <c r="D49" s="172" t="s">
        <v>34</v>
      </c>
      <c r="E49" s="336" t="s">
        <v>405</v>
      </c>
      <c r="F49" s="337">
        <v>39</v>
      </c>
      <c r="G49" s="336" t="s">
        <v>51</v>
      </c>
      <c r="H49" s="173"/>
    </row>
    <row r="50" spans="3:8" x14ac:dyDescent="0.2">
      <c r="C50" s="835"/>
      <c r="D50" s="176" t="s">
        <v>38</v>
      </c>
      <c r="E50" s="39" t="s">
        <v>406</v>
      </c>
      <c r="F50" s="376">
        <f>AVERAGE(F16:F19,F21:F26)</f>
        <v>43.9</v>
      </c>
      <c r="G50" s="39" t="s">
        <v>378</v>
      </c>
      <c r="H50" s="177"/>
    </row>
  </sheetData>
  <mergeCells count="33">
    <mergeCell ref="C10:E10"/>
    <mergeCell ref="F10:G10"/>
    <mergeCell ref="H10:J10"/>
    <mergeCell ref="K10:M10"/>
    <mergeCell ref="A1:Y1"/>
    <mergeCell ref="B3:N3"/>
    <mergeCell ref="A5:D9"/>
    <mergeCell ref="E5:E6"/>
    <mergeCell ref="F5:F6"/>
    <mergeCell ref="G5:I5"/>
    <mergeCell ref="J5:N5"/>
    <mergeCell ref="O5:S5"/>
    <mergeCell ref="T5:X5"/>
    <mergeCell ref="F12:H12"/>
    <mergeCell ref="K12:M12"/>
    <mergeCell ref="P12:R12"/>
    <mergeCell ref="U12:W12"/>
    <mergeCell ref="A14:A26"/>
    <mergeCell ref="B14:B15"/>
    <mergeCell ref="C14:C15"/>
    <mergeCell ref="D14:D15"/>
    <mergeCell ref="E14:E15"/>
    <mergeCell ref="F14:F15"/>
    <mergeCell ref="C42:C50"/>
    <mergeCell ref="G14:I14"/>
    <mergeCell ref="J14:N14"/>
    <mergeCell ref="O14:S14"/>
    <mergeCell ref="T14:X14"/>
    <mergeCell ref="F28:H38"/>
    <mergeCell ref="I28:I29"/>
    <mergeCell ref="J28:N28"/>
    <mergeCell ref="O28:S28"/>
    <mergeCell ref="T28:X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0"/>
  <sheetViews>
    <sheetView topLeftCell="A5" zoomScale="147" zoomScaleNormal="147" workbookViewId="0">
      <selection activeCell="S12" sqref="S12:U12"/>
    </sheetView>
  </sheetViews>
  <sheetFormatPr baseColWidth="10" defaultColWidth="8.83203125" defaultRowHeight="15" x14ac:dyDescent="0.2"/>
  <cols>
    <col min="1" max="1" width="17.33203125" customWidth="1"/>
    <col min="2" max="2" width="10.6640625" bestFit="1" customWidth="1"/>
    <col min="3" max="3" width="33.5" customWidth="1"/>
    <col min="4" max="4" width="22.5" bestFit="1" customWidth="1"/>
    <col min="5" max="5" width="18.33203125" bestFit="1" customWidth="1"/>
    <col min="6" max="6" width="12.6640625" bestFit="1" customWidth="1"/>
    <col min="7" max="7" width="12.33203125" customWidth="1"/>
    <col min="8" max="8" width="10.1640625" customWidth="1"/>
    <col min="24" max="24" width="19" customWidth="1"/>
  </cols>
  <sheetData>
    <row r="1" spans="1:30" ht="33" x14ac:dyDescent="0.2">
      <c r="A1" s="925" t="s">
        <v>56</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30" ht="163.5" customHeight="1" x14ac:dyDescent="0.2">
      <c r="A3" s="750" t="s">
        <v>57</v>
      </c>
      <c r="B3" s="933" t="s">
        <v>58</v>
      </c>
      <c r="C3" s="934"/>
      <c r="D3" s="934"/>
      <c r="E3" s="934"/>
      <c r="F3" s="934"/>
      <c r="G3" s="934"/>
      <c r="H3" s="934"/>
      <c r="I3" s="934"/>
      <c r="J3" s="934"/>
      <c r="K3" s="934"/>
      <c r="L3" s="934"/>
      <c r="M3" s="935"/>
      <c r="N3" s="100"/>
    </row>
    <row r="5" spans="1:30" ht="19" x14ac:dyDescent="0.25">
      <c r="A5" s="880" t="s">
        <v>59</v>
      </c>
      <c r="B5" s="881"/>
      <c r="C5" s="881"/>
      <c r="D5" s="2"/>
      <c r="E5" s="2"/>
      <c r="F5" s="3"/>
      <c r="G5" s="928" t="s">
        <v>60</v>
      </c>
      <c r="H5" s="930" t="s">
        <v>61</v>
      </c>
      <c r="I5" s="931"/>
      <c r="J5" s="931"/>
      <c r="K5" s="932"/>
      <c r="L5" s="871" t="s">
        <v>62</v>
      </c>
      <c r="M5" s="872"/>
      <c r="N5" s="872"/>
      <c r="O5" s="872"/>
      <c r="P5" s="873"/>
      <c r="Q5" s="874" t="s">
        <v>63</v>
      </c>
      <c r="R5" s="875"/>
      <c r="S5" s="875"/>
      <c r="T5" s="875"/>
      <c r="U5" s="876"/>
      <c r="V5" s="877" t="s">
        <v>64</v>
      </c>
      <c r="W5" s="878"/>
      <c r="X5" s="878"/>
      <c r="Y5" s="878"/>
      <c r="Z5" s="879"/>
      <c r="AA5" s="900" t="s">
        <v>65</v>
      </c>
      <c r="AB5" s="901"/>
      <c r="AC5" s="902"/>
    </row>
    <row r="6" spans="1:30" ht="19" x14ac:dyDescent="0.2">
      <c r="A6" s="883"/>
      <c r="B6" s="884"/>
      <c r="C6" s="884"/>
      <c r="D6" s="4"/>
      <c r="E6" s="4"/>
      <c r="F6" s="5"/>
      <c r="G6" s="929"/>
      <c r="H6" s="6" t="s">
        <v>66</v>
      </c>
      <c r="I6" s="7" t="s">
        <v>67</v>
      </c>
      <c r="J6" s="8" t="s">
        <v>68</v>
      </c>
      <c r="K6" s="9" t="s">
        <v>69</v>
      </c>
      <c r="L6" s="10">
        <v>1</v>
      </c>
      <c r="M6" s="11">
        <v>2</v>
      </c>
      <c r="N6" s="11">
        <v>3</v>
      </c>
      <c r="O6" s="11">
        <v>4</v>
      </c>
      <c r="P6" s="12">
        <v>5</v>
      </c>
      <c r="Q6" s="13">
        <v>6</v>
      </c>
      <c r="R6" s="14">
        <v>7</v>
      </c>
      <c r="S6" s="14">
        <v>8</v>
      </c>
      <c r="T6" s="14">
        <v>9</v>
      </c>
      <c r="U6" s="15">
        <v>10</v>
      </c>
      <c r="V6" s="10">
        <v>11</v>
      </c>
      <c r="W6" s="11">
        <v>12</v>
      </c>
      <c r="X6" s="11">
        <v>13</v>
      </c>
      <c r="Y6" s="11">
        <v>14</v>
      </c>
      <c r="Z6" s="12">
        <v>15</v>
      </c>
      <c r="AA6" s="16">
        <v>16</v>
      </c>
      <c r="AB6" s="17">
        <v>17</v>
      </c>
      <c r="AC6" s="18">
        <v>18</v>
      </c>
    </row>
    <row r="7" spans="1:30" ht="19" x14ac:dyDescent="0.2">
      <c r="A7" s="883"/>
      <c r="B7" s="884"/>
      <c r="C7" s="884"/>
      <c r="D7" s="4"/>
      <c r="E7" s="4"/>
      <c r="F7" s="19" t="s">
        <v>70</v>
      </c>
      <c r="G7" s="782">
        <v>48.097222222222221</v>
      </c>
      <c r="H7" s="371">
        <v>13.444444444444445</v>
      </c>
      <c r="I7" s="752">
        <v>14.034722222222221</v>
      </c>
      <c r="J7" s="752">
        <v>13.444444444444445</v>
      </c>
      <c r="K7" s="752">
        <v>7.1111111111111107</v>
      </c>
      <c r="L7" s="753">
        <v>2.8888888888888888</v>
      </c>
      <c r="M7" s="379">
        <v>2.5347222222222223</v>
      </c>
      <c r="N7" s="379">
        <v>2.9444444444444446</v>
      </c>
      <c r="O7" s="379">
        <v>2.4305555555555554</v>
      </c>
      <c r="P7" s="754">
        <v>2.6458333333333335</v>
      </c>
      <c r="Q7" s="755">
        <v>2.9791666666666665</v>
      </c>
      <c r="R7" s="373">
        <v>2.8680555555555554</v>
      </c>
      <c r="S7" s="373">
        <v>2.9166666666666665</v>
      </c>
      <c r="T7" s="373">
        <v>2.7986111111111112</v>
      </c>
      <c r="U7" s="374">
        <v>2.4722222222222223</v>
      </c>
      <c r="V7" s="753">
        <v>2.6111111111111112</v>
      </c>
      <c r="W7" s="379">
        <v>3.375</v>
      </c>
      <c r="X7" s="379">
        <v>2.4097222222222223</v>
      </c>
      <c r="Y7" s="379">
        <v>2.3888888888888888</v>
      </c>
      <c r="Z7" s="754">
        <v>2.6597222222222223</v>
      </c>
      <c r="AA7" s="755">
        <v>2.380281690140845</v>
      </c>
      <c r="AB7" s="373">
        <v>2.612676056338028</v>
      </c>
      <c r="AC7" s="374">
        <v>2.1875</v>
      </c>
      <c r="AD7" s="100"/>
    </row>
    <row r="8" spans="1:30" ht="19" x14ac:dyDescent="0.2">
      <c r="A8" s="883"/>
      <c r="B8" s="884"/>
      <c r="C8" s="884"/>
      <c r="D8" s="4"/>
      <c r="E8" s="4"/>
      <c r="F8" s="25" t="s">
        <v>71</v>
      </c>
      <c r="G8" s="26">
        <v>44.4</v>
      </c>
      <c r="H8" s="27">
        <v>12.2</v>
      </c>
      <c r="I8" s="28">
        <v>13</v>
      </c>
      <c r="J8" s="28">
        <v>12.3</v>
      </c>
      <c r="K8" s="28">
        <v>6.6</v>
      </c>
      <c r="L8" s="29">
        <v>2.5</v>
      </c>
      <c r="M8" s="30">
        <v>2.4</v>
      </c>
      <c r="N8" s="30">
        <v>2.8</v>
      </c>
      <c r="O8" s="30">
        <v>2.4</v>
      </c>
      <c r="P8" s="31">
        <v>2.2000000000000002</v>
      </c>
      <c r="Q8" s="32">
        <v>3</v>
      </c>
      <c r="R8" s="30">
        <v>2.6</v>
      </c>
      <c r="S8" s="30">
        <v>2.7</v>
      </c>
      <c r="T8" s="30">
        <v>2.4</v>
      </c>
      <c r="U8" s="33">
        <v>2.4</v>
      </c>
      <c r="V8" s="29">
        <v>2.4</v>
      </c>
      <c r="W8" s="30">
        <v>3</v>
      </c>
      <c r="X8" s="30">
        <v>2.2000000000000002</v>
      </c>
      <c r="Y8" s="30">
        <v>2.2000000000000002</v>
      </c>
      <c r="Z8" s="31">
        <v>2.6</v>
      </c>
      <c r="AA8" s="32">
        <v>2.2000000000000002</v>
      </c>
      <c r="AB8" s="30">
        <v>2.4</v>
      </c>
      <c r="AC8" s="33">
        <v>2</v>
      </c>
    </row>
    <row r="9" spans="1:30" ht="19" x14ac:dyDescent="0.2">
      <c r="A9" s="886"/>
      <c r="B9" s="887"/>
      <c r="C9" s="887"/>
      <c r="D9" s="34"/>
      <c r="E9" s="34"/>
      <c r="F9" s="777" t="s">
        <v>72</v>
      </c>
      <c r="G9" s="778">
        <v>52.1</v>
      </c>
      <c r="H9" s="779">
        <v>14.4</v>
      </c>
      <c r="I9" s="780">
        <v>14.2</v>
      </c>
      <c r="J9" s="780">
        <v>15</v>
      </c>
      <c r="K9" s="780">
        <v>8.4</v>
      </c>
      <c r="L9" s="781">
        <v>2.9</v>
      </c>
      <c r="M9" s="140">
        <v>2.8</v>
      </c>
      <c r="N9" s="39">
        <v>3.1</v>
      </c>
      <c r="O9" s="39">
        <v>2.9</v>
      </c>
      <c r="P9" s="40">
        <v>2.7</v>
      </c>
      <c r="Q9" s="41">
        <v>3</v>
      </c>
      <c r="R9" s="39">
        <v>2.8</v>
      </c>
      <c r="S9" s="39">
        <v>2.9</v>
      </c>
      <c r="T9" s="39">
        <v>2.8</v>
      </c>
      <c r="U9" s="42">
        <v>2.8</v>
      </c>
      <c r="V9" s="38">
        <v>2.9</v>
      </c>
      <c r="W9" s="39">
        <v>3.5</v>
      </c>
      <c r="X9" s="39">
        <v>2.8</v>
      </c>
      <c r="Y9" s="39">
        <v>2.8</v>
      </c>
      <c r="Z9" s="40">
        <v>3</v>
      </c>
      <c r="AA9" s="41">
        <v>2.8</v>
      </c>
      <c r="AB9" s="39">
        <v>3</v>
      </c>
      <c r="AC9" s="42">
        <v>2.7</v>
      </c>
    </row>
    <row r="10" spans="1:30"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c r="Y10" s="43"/>
      <c r="Z10" s="43"/>
      <c r="AA10" s="43"/>
      <c r="AB10" s="43"/>
      <c r="AC10" s="43"/>
    </row>
    <row r="11" spans="1:30" x14ac:dyDescent="0.2">
      <c r="G11" s="43"/>
      <c r="H11" s="43"/>
      <c r="I11" s="43"/>
      <c r="J11" s="43"/>
      <c r="K11" s="43"/>
      <c r="L11" s="43"/>
      <c r="M11" s="43"/>
      <c r="N11" s="43"/>
      <c r="O11" s="43"/>
      <c r="P11" s="43"/>
      <c r="Q11" s="43"/>
      <c r="R11" s="43"/>
      <c r="S11" s="43"/>
      <c r="T11" s="43"/>
      <c r="U11" s="43"/>
      <c r="V11" s="43"/>
      <c r="W11" s="43"/>
      <c r="X11" s="43"/>
      <c r="Y11" s="43"/>
      <c r="Z11" s="43"/>
      <c r="AA11" s="43"/>
      <c r="AB11" s="43"/>
      <c r="AC11" s="43"/>
    </row>
    <row r="12" spans="1:30" ht="34" x14ac:dyDescent="0.2">
      <c r="A12" s="44" t="s">
        <v>77</v>
      </c>
      <c r="B12" s="45"/>
      <c r="C12" s="46"/>
      <c r="D12" s="46"/>
      <c r="E12" s="47"/>
      <c r="F12" s="48" t="s">
        <v>78</v>
      </c>
      <c r="G12" s="49"/>
      <c r="H12" s="50"/>
      <c r="I12" s="903" t="s">
        <v>79</v>
      </c>
      <c r="J12" s="903"/>
      <c r="K12" s="904"/>
      <c r="L12" s="46"/>
      <c r="M12" s="51"/>
      <c r="N12" s="905" t="s">
        <v>80</v>
      </c>
      <c r="O12" s="903"/>
      <c r="P12" s="904"/>
      <c r="Q12" s="46"/>
      <c r="R12" s="52"/>
      <c r="S12" s="905" t="s">
        <v>81</v>
      </c>
      <c r="T12" s="903"/>
      <c r="U12" s="904"/>
      <c r="V12" s="46"/>
      <c r="W12" s="53"/>
      <c r="X12" s="905" t="s">
        <v>82</v>
      </c>
      <c r="Y12" s="903"/>
      <c r="Z12" s="904"/>
      <c r="AA12" s="46"/>
      <c r="AB12" s="46"/>
      <c r="AC12" s="46"/>
    </row>
    <row r="14" spans="1:30" x14ac:dyDescent="0.2">
      <c r="B14" s="908" t="s">
        <v>83</v>
      </c>
      <c r="C14" s="910" t="s">
        <v>84</v>
      </c>
      <c r="D14" s="912" t="s">
        <v>85</v>
      </c>
      <c r="E14" s="914" t="s">
        <v>12</v>
      </c>
      <c r="F14" s="916" t="s">
        <v>60</v>
      </c>
      <c r="G14" s="868" t="s">
        <v>61</v>
      </c>
      <c r="H14" s="869"/>
      <c r="I14" s="869"/>
      <c r="J14" s="870"/>
      <c r="K14" s="871" t="s">
        <v>62</v>
      </c>
      <c r="L14" s="872"/>
      <c r="M14" s="872"/>
      <c r="N14" s="872"/>
      <c r="O14" s="873"/>
      <c r="P14" s="874" t="s">
        <v>63</v>
      </c>
      <c r="Q14" s="875"/>
      <c r="R14" s="875"/>
      <c r="S14" s="875"/>
      <c r="T14" s="876"/>
      <c r="U14" s="877" t="s">
        <v>64</v>
      </c>
      <c r="V14" s="878"/>
      <c r="W14" s="878"/>
      <c r="X14" s="878"/>
      <c r="Y14" s="879"/>
      <c r="Z14" s="900" t="s">
        <v>65</v>
      </c>
      <c r="AA14" s="901"/>
      <c r="AB14" s="902"/>
    </row>
    <row r="15" spans="1:30" x14ac:dyDescent="0.2">
      <c r="B15" s="909"/>
      <c r="C15" s="911"/>
      <c r="D15" s="913"/>
      <c r="E15" s="915"/>
      <c r="F15" s="917"/>
      <c r="G15" s="61">
        <v>1</v>
      </c>
      <c r="H15" s="54">
        <v>2</v>
      </c>
      <c r="I15" s="55">
        <v>3</v>
      </c>
      <c r="J15" s="56">
        <v>4</v>
      </c>
      <c r="K15" s="57">
        <v>1</v>
      </c>
      <c r="L15" s="58">
        <v>2</v>
      </c>
      <c r="M15" s="59">
        <v>3</v>
      </c>
      <c r="N15" s="59">
        <v>4</v>
      </c>
      <c r="O15" s="60">
        <v>5</v>
      </c>
      <c r="P15" s="58">
        <v>6</v>
      </c>
      <c r="Q15" s="59">
        <v>7</v>
      </c>
      <c r="R15" s="59">
        <v>8</v>
      </c>
      <c r="S15" s="59">
        <v>9</v>
      </c>
      <c r="T15" s="60">
        <v>10</v>
      </c>
      <c r="U15" s="58">
        <v>11</v>
      </c>
      <c r="V15" s="59">
        <v>12</v>
      </c>
      <c r="W15" s="59">
        <v>13</v>
      </c>
      <c r="X15" s="59">
        <v>14</v>
      </c>
      <c r="Y15" s="60">
        <v>15</v>
      </c>
      <c r="Z15" s="58">
        <v>16</v>
      </c>
      <c r="AA15" s="59">
        <v>17</v>
      </c>
      <c r="AB15" s="60">
        <v>18</v>
      </c>
    </row>
    <row r="16" spans="1:30" x14ac:dyDescent="0.2">
      <c r="B16" s="333">
        <v>45043</v>
      </c>
      <c r="C16" s="302" t="s">
        <v>86</v>
      </c>
      <c r="D16" s="303" t="s">
        <v>87</v>
      </c>
      <c r="E16" s="303" t="s">
        <v>17</v>
      </c>
      <c r="F16" s="310">
        <v>51</v>
      </c>
      <c r="G16" s="311">
        <v>14</v>
      </c>
      <c r="H16" s="312">
        <v>14</v>
      </c>
      <c r="I16" s="312">
        <v>14</v>
      </c>
      <c r="J16" s="313">
        <v>9</v>
      </c>
      <c r="K16" s="311">
        <v>3</v>
      </c>
      <c r="L16" s="312">
        <v>2</v>
      </c>
      <c r="M16" s="312">
        <v>3</v>
      </c>
      <c r="N16" s="312">
        <v>3</v>
      </c>
      <c r="O16" s="313">
        <v>3</v>
      </c>
      <c r="P16" s="311">
        <v>3</v>
      </c>
      <c r="Q16" s="312">
        <v>3</v>
      </c>
      <c r="R16" s="312">
        <v>3</v>
      </c>
      <c r="S16" s="312">
        <v>3</v>
      </c>
      <c r="T16" s="314">
        <v>2</v>
      </c>
      <c r="U16" s="315">
        <v>3</v>
      </c>
      <c r="V16" s="312">
        <v>3</v>
      </c>
      <c r="W16" s="312">
        <v>3</v>
      </c>
      <c r="X16" s="312">
        <v>2</v>
      </c>
      <c r="Y16" s="314">
        <v>3</v>
      </c>
      <c r="Z16" s="315">
        <v>3</v>
      </c>
      <c r="AA16" s="312">
        <v>3</v>
      </c>
      <c r="AB16" s="314">
        <v>3</v>
      </c>
    </row>
    <row r="17" spans="2:28" x14ac:dyDescent="0.2">
      <c r="B17" s="334">
        <v>45043</v>
      </c>
      <c r="C17" s="304" t="s">
        <v>88</v>
      </c>
      <c r="D17" s="305" t="s">
        <v>87</v>
      </c>
      <c r="E17" s="306" t="s">
        <v>21</v>
      </c>
      <c r="F17" s="316">
        <v>49</v>
      </c>
      <c r="G17" s="317">
        <v>13</v>
      </c>
      <c r="H17" s="305">
        <v>14</v>
      </c>
      <c r="I17" s="305">
        <v>15</v>
      </c>
      <c r="J17" s="306">
        <v>7</v>
      </c>
      <c r="K17" s="317">
        <v>3</v>
      </c>
      <c r="L17" s="305">
        <v>2</v>
      </c>
      <c r="M17" s="305">
        <v>3</v>
      </c>
      <c r="N17" s="305">
        <v>2</v>
      </c>
      <c r="O17" s="306">
        <v>3</v>
      </c>
      <c r="P17" s="317">
        <v>3</v>
      </c>
      <c r="Q17" s="305">
        <v>3</v>
      </c>
      <c r="R17" s="305">
        <v>3</v>
      </c>
      <c r="S17" s="305">
        <v>3</v>
      </c>
      <c r="T17" s="318">
        <v>2</v>
      </c>
      <c r="U17" s="319">
        <v>3</v>
      </c>
      <c r="V17" s="305">
        <v>4</v>
      </c>
      <c r="W17" s="305">
        <v>3</v>
      </c>
      <c r="X17" s="305">
        <v>2</v>
      </c>
      <c r="Y17" s="318">
        <v>3</v>
      </c>
      <c r="Z17" s="319">
        <v>2</v>
      </c>
      <c r="AA17" s="305">
        <v>3</v>
      </c>
      <c r="AB17" s="318">
        <v>2</v>
      </c>
    </row>
    <row r="18" spans="2:28" x14ac:dyDescent="0.2">
      <c r="B18" s="334">
        <v>45071</v>
      </c>
      <c r="C18" s="304" t="s">
        <v>89</v>
      </c>
      <c r="D18" s="307" t="s">
        <v>87</v>
      </c>
      <c r="E18" s="307" t="s">
        <v>17</v>
      </c>
      <c r="F18" s="320">
        <v>43</v>
      </c>
      <c r="G18" s="321">
        <v>13.5</v>
      </c>
      <c r="H18" s="322">
        <v>13</v>
      </c>
      <c r="I18" s="322">
        <v>10.5</v>
      </c>
      <c r="J18" s="323">
        <v>6</v>
      </c>
      <c r="K18" s="321">
        <v>3</v>
      </c>
      <c r="L18" s="322">
        <v>2.5</v>
      </c>
      <c r="M18" s="322">
        <v>3</v>
      </c>
      <c r="N18" s="322">
        <v>2</v>
      </c>
      <c r="O18" s="323">
        <v>3</v>
      </c>
      <c r="P18" s="321">
        <v>3</v>
      </c>
      <c r="Q18" s="322">
        <v>2.5</v>
      </c>
      <c r="R18" s="322">
        <v>2.5</v>
      </c>
      <c r="S18" s="322">
        <v>3</v>
      </c>
      <c r="T18" s="324">
        <v>2</v>
      </c>
      <c r="U18" s="325">
        <v>2</v>
      </c>
      <c r="V18" s="322">
        <v>3</v>
      </c>
      <c r="W18" s="322">
        <v>2</v>
      </c>
      <c r="X18" s="322">
        <v>1.5</v>
      </c>
      <c r="Y18" s="324">
        <v>2</v>
      </c>
      <c r="Z18" s="325">
        <v>2</v>
      </c>
      <c r="AA18" s="322">
        <v>2</v>
      </c>
      <c r="AB18" s="324">
        <v>2</v>
      </c>
    </row>
    <row r="19" spans="2:28" x14ac:dyDescent="0.2">
      <c r="B19" s="334">
        <v>45071</v>
      </c>
      <c r="C19" s="304" t="s">
        <v>90</v>
      </c>
      <c r="D19" s="307" t="s">
        <v>87</v>
      </c>
      <c r="E19" s="307" t="s">
        <v>17</v>
      </c>
      <c r="F19" s="320">
        <v>55</v>
      </c>
      <c r="G19" s="321">
        <v>15</v>
      </c>
      <c r="H19" s="322">
        <v>15</v>
      </c>
      <c r="I19" s="322">
        <v>16</v>
      </c>
      <c r="J19" s="323">
        <v>8.5</v>
      </c>
      <c r="K19" s="321">
        <v>3</v>
      </c>
      <c r="L19" s="322">
        <v>3</v>
      </c>
      <c r="M19" s="322">
        <v>3</v>
      </c>
      <c r="N19" s="322">
        <v>3</v>
      </c>
      <c r="O19" s="323">
        <v>3</v>
      </c>
      <c r="P19" s="321">
        <v>3</v>
      </c>
      <c r="Q19" s="322">
        <v>3</v>
      </c>
      <c r="R19" s="322">
        <v>3</v>
      </c>
      <c r="S19" s="322">
        <v>3</v>
      </c>
      <c r="T19" s="324">
        <v>3</v>
      </c>
      <c r="U19" s="325">
        <v>3</v>
      </c>
      <c r="V19" s="322">
        <v>4</v>
      </c>
      <c r="W19" s="322">
        <v>3</v>
      </c>
      <c r="X19" s="322">
        <v>2.5</v>
      </c>
      <c r="Y19" s="324">
        <v>3.5</v>
      </c>
      <c r="Z19" s="325">
        <v>3</v>
      </c>
      <c r="AA19" s="322">
        <v>2.5</v>
      </c>
      <c r="AB19" s="324">
        <v>3</v>
      </c>
    </row>
    <row r="20" spans="2:28" x14ac:dyDescent="0.2">
      <c r="B20" s="334">
        <v>45071</v>
      </c>
      <c r="C20" s="304" t="s">
        <v>91</v>
      </c>
      <c r="D20" s="307" t="s">
        <v>87</v>
      </c>
      <c r="E20" s="307" t="s">
        <v>17</v>
      </c>
      <c r="F20" s="320">
        <v>41</v>
      </c>
      <c r="G20" s="321">
        <v>12</v>
      </c>
      <c r="H20" s="322">
        <v>11</v>
      </c>
      <c r="I20" s="322">
        <v>12</v>
      </c>
      <c r="J20" s="323">
        <v>6</v>
      </c>
      <c r="K20" s="321">
        <v>3</v>
      </c>
      <c r="L20" s="322">
        <v>2</v>
      </c>
      <c r="M20" s="322">
        <v>3</v>
      </c>
      <c r="N20" s="322">
        <v>2</v>
      </c>
      <c r="O20" s="323">
        <v>2</v>
      </c>
      <c r="P20" s="321">
        <v>3</v>
      </c>
      <c r="Q20" s="322">
        <v>2</v>
      </c>
      <c r="R20" s="322">
        <v>2</v>
      </c>
      <c r="S20" s="322">
        <v>2</v>
      </c>
      <c r="T20" s="324">
        <v>2</v>
      </c>
      <c r="U20" s="325">
        <v>2</v>
      </c>
      <c r="V20" s="322">
        <v>4</v>
      </c>
      <c r="W20" s="322">
        <v>2</v>
      </c>
      <c r="X20" s="322">
        <v>2</v>
      </c>
      <c r="Y20" s="324">
        <v>2</v>
      </c>
      <c r="Z20" s="325">
        <v>2</v>
      </c>
      <c r="AA20" s="322">
        <v>2</v>
      </c>
      <c r="AB20" s="324">
        <v>2</v>
      </c>
    </row>
    <row r="21" spans="2:28" x14ac:dyDescent="0.2">
      <c r="B21" s="334">
        <v>45043</v>
      </c>
      <c r="C21" s="304" t="s">
        <v>92</v>
      </c>
      <c r="D21" s="307" t="s">
        <v>87</v>
      </c>
      <c r="E21" s="307" t="s">
        <v>17</v>
      </c>
      <c r="F21" s="316">
        <v>54</v>
      </c>
      <c r="G21" s="317">
        <v>13.5</v>
      </c>
      <c r="H21" s="305">
        <v>14.5</v>
      </c>
      <c r="I21" s="305">
        <v>16.5</v>
      </c>
      <c r="J21" s="306">
        <v>9.5</v>
      </c>
      <c r="K21" s="317">
        <v>3</v>
      </c>
      <c r="L21" s="305">
        <v>2.5</v>
      </c>
      <c r="M21" s="305">
        <v>3</v>
      </c>
      <c r="N21" s="305">
        <v>3</v>
      </c>
      <c r="O21" s="306">
        <v>2</v>
      </c>
      <c r="P21" s="317">
        <v>3</v>
      </c>
      <c r="Q21" s="305">
        <v>3</v>
      </c>
      <c r="R21" s="305">
        <v>3</v>
      </c>
      <c r="S21" s="305">
        <v>3</v>
      </c>
      <c r="T21" s="318">
        <v>2.5</v>
      </c>
      <c r="U21" s="319">
        <v>3</v>
      </c>
      <c r="V21" s="305">
        <v>4</v>
      </c>
      <c r="W21" s="305">
        <v>3</v>
      </c>
      <c r="X21" s="305">
        <v>3</v>
      </c>
      <c r="Y21" s="318">
        <v>3.5</v>
      </c>
      <c r="Z21" s="319">
        <v>3.5</v>
      </c>
      <c r="AA21" s="305">
        <v>3</v>
      </c>
      <c r="AB21" s="318">
        <v>3</v>
      </c>
    </row>
    <row r="22" spans="2:28" x14ac:dyDescent="0.2">
      <c r="B22" s="334">
        <v>45043</v>
      </c>
      <c r="C22" s="304" t="s">
        <v>93</v>
      </c>
      <c r="D22" s="307" t="s">
        <v>87</v>
      </c>
      <c r="E22" s="307" t="s">
        <v>21</v>
      </c>
      <c r="F22" s="316">
        <v>52</v>
      </c>
      <c r="G22" s="317">
        <v>12.5</v>
      </c>
      <c r="H22" s="305">
        <v>15</v>
      </c>
      <c r="I22" s="305">
        <v>15.5</v>
      </c>
      <c r="J22" s="306">
        <v>8.5</v>
      </c>
      <c r="K22" s="317">
        <v>3</v>
      </c>
      <c r="L22" s="305">
        <v>2</v>
      </c>
      <c r="M22" s="305">
        <v>3</v>
      </c>
      <c r="N22" s="305">
        <v>2.5</v>
      </c>
      <c r="O22" s="306">
        <v>2</v>
      </c>
      <c r="P22" s="317">
        <v>3</v>
      </c>
      <c r="Q22" s="305">
        <v>3</v>
      </c>
      <c r="R22" s="305">
        <v>3</v>
      </c>
      <c r="S22" s="305">
        <v>3</v>
      </c>
      <c r="T22" s="318">
        <v>3</v>
      </c>
      <c r="U22" s="319">
        <v>3</v>
      </c>
      <c r="V22" s="305">
        <v>3.5</v>
      </c>
      <c r="W22" s="305">
        <v>3</v>
      </c>
      <c r="X22" s="305">
        <v>3</v>
      </c>
      <c r="Y22" s="318">
        <v>3</v>
      </c>
      <c r="Z22" s="319">
        <v>2.5</v>
      </c>
      <c r="AA22" s="305">
        <v>3</v>
      </c>
      <c r="AB22" s="318">
        <v>3</v>
      </c>
    </row>
    <row r="23" spans="2:28" x14ac:dyDescent="0.2">
      <c r="B23" s="334">
        <v>45071</v>
      </c>
      <c r="C23" s="304" t="s">
        <v>94</v>
      </c>
      <c r="D23" s="307" t="s">
        <v>87</v>
      </c>
      <c r="E23" s="307" t="s">
        <v>21</v>
      </c>
      <c r="F23" s="320">
        <v>46</v>
      </c>
      <c r="G23" s="321">
        <v>12</v>
      </c>
      <c r="H23" s="322">
        <v>14</v>
      </c>
      <c r="I23" s="322">
        <v>13</v>
      </c>
      <c r="J23" s="323">
        <v>7</v>
      </c>
      <c r="K23" s="321">
        <v>3</v>
      </c>
      <c r="L23" s="322">
        <v>2</v>
      </c>
      <c r="M23" s="322">
        <v>3</v>
      </c>
      <c r="N23" s="322">
        <v>2</v>
      </c>
      <c r="O23" s="323">
        <v>2</v>
      </c>
      <c r="P23" s="321">
        <v>3</v>
      </c>
      <c r="Q23" s="322">
        <v>3</v>
      </c>
      <c r="R23" s="322">
        <v>3</v>
      </c>
      <c r="S23" s="322">
        <v>3</v>
      </c>
      <c r="T23" s="324">
        <v>2</v>
      </c>
      <c r="U23" s="325">
        <v>3</v>
      </c>
      <c r="V23" s="322">
        <v>4</v>
      </c>
      <c r="W23" s="322">
        <v>2</v>
      </c>
      <c r="X23" s="322">
        <v>2</v>
      </c>
      <c r="Y23" s="324">
        <v>2</v>
      </c>
      <c r="Z23" s="325">
        <v>2</v>
      </c>
      <c r="AA23" s="322">
        <v>3</v>
      </c>
      <c r="AB23" s="324">
        <v>2</v>
      </c>
    </row>
    <row r="24" spans="2:28" x14ac:dyDescent="0.2">
      <c r="B24" s="334">
        <v>45071</v>
      </c>
      <c r="C24" s="304" t="s">
        <v>95</v>
      </c>
      <c r="D24" s="307" t="s">
        <v>87</v>
      </c>
      <c r="E24" s="307" t="s">
        <v>17</v>
      </c>
      <c r="F24" s="320">
        <v>45</v>
      </c>
      <c r="G24" s="321">
        <v>12</v>
      </c>
      <c r="H24" s="322">
        <v>14</v>
      </c>
      <c r="I24" s="322">
        <v>13</v>
      </c>
      <c r="J24" s="323">
        <v>6</v>
      </c>
      <c r="K24" s="321">
        <v>3</v>
      </c>
      <c r="L24" s="322">
        <v>2</v>
      </c>
      <c r="M24" s="322">
        <v>3</v>
      </c>
      <c r="N24" s="322">
        <v>2</v>
      </c>
      <c r="O24" s="323">
        <v>2</v>
      </c>
      <c r="P24" s="321">
        <v>3</v>
      </c>
      <c r="Q24" s="322">
        <v>3</v>
      </c>
      <c r="R24" s="322">
        <v>3</v>
      </c>
      <c r="S24" s="322">
        <v>3</v>
      </c>
      <c r="T24" s="324">
        <v>2</v>
      </c>
      <c r="U24" s="325">
        <v>2</v>
      </c>
      <c r="V24" s="322">
        <v>4</v>
      </c>
      <c r="W24" s="322">
        <v>2</v>
      </c>
      <c r="X24" s="322">
        <v>2</v>
      </c>
      <c r="Y24" s="324">
        <v>3</v>
      </c>
      <c r="Z24" s="325">
        <v>3</v>
      </c>
      <c r="AA24" s="322">
        <v>2</v>
      </c>
      <c r="AB24" s="324">
        <v>1</v>
      </c>
    </row>
    <row r="25" spans="2:28" x14ac:dyDescent="0.2">
      <c r="B25" s="334">
        <v>45057</v>
      </c>
      <c r="C25" s="304" t="s">
        <v>96</v>
      </c>
      <c r="D25" s="307" t="s">
        <v>87</v>
      </c>
      <c r="E25" s="307" t="s">
        <v>17</v>
      </c>
      <c r="F25" s="316">
        <v>53</v>
      </c>
      <c r="G25" s="317">
        <v>15</v>
      </c>
      <c r="H25" s="305">
        <v>16</v>
      </c>
      <c r="I25" s="305">
        <v>15</v>
      </c>
      <c r="J25" s="306">
        <v>7</v>
      </c>
      <c r="K25" s="317">
        <v>3</v>
      </c>
      <c r="L25" s="305">
        <v>3</v>
      </c>
      <c r="M25" s="305">
        <v>4</v>
      </c>
      <c r="N25" s="305">
        <v>2</v>
      </c>
      <c r="O25" s="306">
        <v>3</v>
      </c>
      <c r="P25" s="317">
        <v>3</v>
      </c>
      <c r="Q25" s="305">
        <v>3</v>
      </c>
      <c r="R25" s="305">
        <v>3</v>
      </c>
      <c r="S25" s="305">
        <v>4</v>
      </c>
      <c r="T25" s="318">
        <v>3</v>
      </c>
      <c r="U25" s="319">
        <v>3</v>
      </c>
      <c r="V25" s="305">
        <v>3</v>
      </c>
      <c r="W25" s="305">
        <v>3</v>
      </c>
      <c r="X25" s="305">
        <v>3</v>
      </c>
      <c r="Y25" s="318">
        <v>3</v>
      </c>
      <c r="Z25" s="319">
        <v>2</v>
      </c>
      <c r="AA25" s="305">
        <v>3</v>
      </c>
      <c r="AB25" s="318">
        <v>2</v>
      </c>
    </row>
    <row r="26" spans="2:28" x14ac:dyDescent="0.2">
      <c r="B26" s="334">
        <v>45057</v>
      </c>
      <c r="C26" s="304" t="s">
        <v>97</v>
      </c>
      <c r="D26" s="307" t="s">
        <v>87</v>
      </c>
      <c r="E26" s="307" t="s">
        <v>98</v>
      </c>
      <c r="F26" s="316">
        <v>54</v>
      </c>
      <c r="G26" s="317">
        <v>13.5</v>
      </c>
      <c r="H26" s="305">
        <v>15</v>
      </c>
      <c r="I26" s="305">
        <v>16</v>
      </c>
      <c r="J26" s="306">
        <v>9</v>
      </c>
      <c r="K26" s="317">
        <v>3</v>
      </c>
      <c r="L26" s="305">
        <v>2.5</v>
      </c>
      <c r="M26" s="305">
        <v>3</v>
      </c>
      <c r="N26" s="305">
        <v>2</v>
      </c>
      <c r="O26" s="306">
        <v>3</v>
      </c>
      <c r="P26" s="317">
        <v>3</v>
      </c>
      <c r="Q26" s="305">
        <v>3</v>
      </c>
      <c r="R26" s="305">
        <v>3.5</v>
      </c>
      <c r="S26" s="305">
        <v>3</v>
      </c>
      <c r="T26" s="318">
        <v>2.5</v>
      </c>
      <c r="U26" s="319">
        <v>3</v>
      </c>
      <c r="V26" s="305">
        <v>4</v>
      </c>
      <c r="W26" s="305">
        <v>3</v>
      </c>
      <c r="X26" s="305">
        <v>3</v>
      </c>
      <c r="Y26" s="318">
        <v>3</v>
      </c>
      <c r="Z26" s="319">
        <v>3</v>
      </c>
      <c r="AA26" s="305">
        <v>3</v>
      </c>
      <c r="AB26" s="318">
        <v>3</v>
      </c>
    </row>
    <row r="27" spans="2:28" x14ac:dyDescent="0.2">
      <c r="B27" s="334">
        <v>45043</v>
      </c>
      <c r="C27" s="304" t="s">
        <v>99</v>
      </c>
      <c r="D27" s="307" t="s">
        <v>87</v>
      </c>
      <c r="E27" s="307" t="s">
        <v>17</v>
      </c>
      <c r="F27" s="316">
        <v>52</v>
      </c>
      <c r="G27" s="317">
        <v>15</v>
      </c>
      <c r="H27" s="305">
        <v>15</v>
      </c>
      <c r="I27" s="305">
        <v>14</v>
      </c>
      <c r="J27" s="306">
        <v>8</v>
      </c>
      <c r="K27" s="317">
        <v>3</v>
      </c>
      <c r="L27" s="305">
        <v>3</v>
      </c>
      <c r="M27" s="305">
        <v>3</v>
      </c>
      <c r="N27" s="305">
        <v>3</v>
      </c>
      <c r="O27" s="306">
        <v>3</v>
      </c>
      <c r="P27" s="317">
        <v>3</v>
      </c>
      <c r="Q27" s="305">
        <v>3</v>
      </c>
      <c r="R27" s="305">
        <v>3</v>
      </c>
      <c r="S27" s="305">
        <v>3</v>
      </c>
      <c r="T27" s="318">
        <v>3</v>
      </c>
      <c r="U27" s="319">
        <v>3</v>
      </c>
      <c r="V27" s="305">
        <v>3</v>
      </c>
      <c r="W27" s="305">
        <v>3</v>
      </c>
      <c r="X27" s="305">
        <v>2</v>
      </c>
      <c r="Y27" s="318">
        <v>3</v>
      </c>
      <c r="Z27" s="319">
        <v>2</v>
      </c>
      <c r="AA27" s="305">
        <v>3</v>
      </c>
      <c r="AB27" s="318">
        <v>3</v>
      </c>
    </row>
    <row r="28" spans="2:28" x14ac:dyDescent="0.2">
      <c r="B28" s="334">
        <v>45043</v>
      </c>
      <c r="C28" s="304" t="s">
        <v>100</v>
      </c>
      <c r="D28" s="307" t="s">
        <v>87</v>
      </c>
      <c r="E28" s="307" t="s">
        <v>17</v>
      </c>
      <c r="F28" s="316">
        <v>50</v>
      </c>
      <c r="G28" s="317">
        <v>12</v>
      </c>
      <c r="H28" s="305">
        <v>14</v>
      </c>
      <c r="I28" s="305">
        <v>15</v>
      </c>
      <c r="J28" s="306">
        <v>9</v>
      </c>
      <c r="K28" s="317">
        <v>2</v>
      </c>
      <c r="L28" s="305">
        <v>3</v>
      </c>
      <c r="M28" s="305">
        <v>3</v>
      </c>
      <c r="N28" s="305">
        <v>2</v>
      </c>
      <c r="O28" s="306">
        <v>2</v>
      </c>
      <c r="P28" s="317">
        <v>3</v>
      </c>
      <c r="Q28" s="305">
        <v>3</v>
      </c>
      <c r="R28" s="305">
        <v>3</v>
      </c>
      <c r="S28" s="305">
        <v>3</v>
      </c>
      <c r="T28" s="318">
        <v>2</v>
      </c>
      <c r="U28" s="319">
        <v>3</v>
      </c>
      <c r="V28" s="305">
        <v>4</v>
      </c>
      <c r="W28" s="305">
        <v>2</v>
      </c>
      <c r="X28" s="305">
        <v>3</v>
      </c>
      <c r="Y28" s="318">
        <v>3</v>
      </c>
      <c r="Z28" s="319">
        <v>3</v>
      </c>
      <c r="AA28" s="305">
        <v>3</v>
      </c>
      <c r="AB28" s="318">
        <v>3</v>
      </c>
    </row>
    <row r="29" spans="2:28" x14ac:dyDescent="0.2">
      <c r="B29" s="334">
        <v>45043</v>
      </c>
      <c r="C29" s="304" t="s">
        <v>101</v>
      </c>
      <c r="D29" s="307" t="s">
        <v>87</v>
      </c>
      <c r="E29" s="307" t="s">
        <v>17</v>
      </c>
      <c r="F29" s="316">
        <v>57</v>
      </c>
      <c r="G29" s="317">
        <v>16</v>
      </c>
      <c r="H29" s="305">
        <v>15</v>
      </c>
      <c r="I29" s="305">
        <v>17</v>
      </c>
      <c r="J29" s="306">
        <v>9</v>
      </c>
      <c r="K29" s="317">
        <v>3</v>
      </c>
      <c r="L29" s="305">
        <v>3</v>
      </c>
      <c r="M29" s="305">
        <v>4</v>
      </c>
      <c r="N29" s="305">
        <v>3</v>
      </c>
      <c r="O29" s="306">
        <v>3</v>
      </c>
      <c r="P29" s="317">
        <v>3</v>
      </c>
      <c r="Q29" s="305">
        <v>3</v>
      </c>
      <c r="R29" s="305">
        <v>3</v>
      </c>
      <c r="S29" s="305">
        <v>3</v>
      </c>
      <c r="T29" s="318">
        <v>3</v>
      </c>
      <c r="U29" s="319">
        <v>4</v>
      </c>
      <c r="V29" s="305">
        <v>4</v>
      </c>
      <c r="W29" s="305">
        <v>3</v>
      </c>
      <c r="X29" s="305">
        <v>3</v>
      </c>
      <c r="Y29" s="318">
        <v>3</v>
      </c>
      <c r="Z29" s="319">
        <v>3</v>
      </c>
      <c r="AA29" s="305">
        <v>3</v>
      </c>
      <c r="AB29" s="318">
        <v>3</v>
      </c>
    </row>
    <row r="30" spans="2:28" x14ac:dyDescent="0.2">
      <c r="B30" s="334">
        <v>45043</v>
      </c>
      <c r="C30" s="304" t="s">
        <v>102</v>
      </c>
      <c r="D30" s="307" t="s">
        <v>87</v>
      </c>
      <c r="E30" s="307" t="s">
        <v>17</v>
      </c>
      <c r="F30" s="316">
        <v>40</v>
      </c>
      <c r="G30" s="317">
        <v>13</v>
      </c>
      <c r="H30" s="305">
        <v>13</v>
      </c>
      <c r="I30" s="305">
        <v>11</v>
      </c>
      <c r="J30" s="306">
        <v>3</v>
      </c>
      <c r="K30" s="317">
        <v>3</v>
      </c>
      <c r="L30" s="305">
        <v>2</v>
      </c>
      <c r="M30" s="305">
        <v>3</v>
      </c>
      <c r="N30" s="305">
        <v>2</v>
      </c>
      <c r="O30" s="306">
        <v>3</v>
      </c>
      <c r="P30" s="317">
        <v>3</v>
      </c>
      <c r="Q30" s="305">
        <v>3</v>
      </c>
      <c r="R30" s="305">
        <v>3</v>
      </c>
      <c r="S30" s="305">
        <v>2</v>
      </c>
      <c r="T30" s="318">
        <v>2</v>
      </c>
      <c r="U30" s="319">
        <v>2</v>
      </c>
      <c r="V30" s="305">
        <v>3</v>
      </c>
      <c r="W30" s="305">
        <v>2</v>
      </c>
      <c r="X30" s="305">
        <v>2</v>
      </c>
      <c r="Y30" s="318">
        <v>2</v>
      </c>
      <c r="Z30" s="326" t="s">
        <v>103</v>
      </c>
      <c r="AA30" s="305">
        <v>2</v>
      </c>
      <c r="AB30" s="318">
        <v>1</v>
      </c>
    </row>
    <row r="31" spans="2:28" x14ac:dyDescent="0.2">
      <c r="B31" s="334">
        <v>45057</v>
      </c>
      <c r="C31" s="304" t="s">
        <v>104</v>
      </c>
      <c r="D31" s="307" t="s">
        <v>87</v>
      </c>
      <c r="E31" s="307" t="s">
        <v>17</v>
      </c>
      <c r="F31" s="316">
        <v>48</v>
      </c>
      <c r="G31" s="317">
        <v>13</v>
      </c>
      <c r="H31" s="305">
        <v>14</v>
      </c>
      <c r="I31" s="305">
        <v>15</v>
      </c>
      <c r="J31" s="306">
        <v>6</v>
      </c>
      <c r="K31" s="317">
        <v>3</v>
      </c>
      <c r="L31" s="305">
        <v>2</v>
      </c>
      <c r="M31" s="305">
        <v>3</v>
      </c>
      <c r="N31" s="305">
        <v>2</v>
      </c>
      <c r="O31" s="306">
        <v>3</v>
      </c>
      <c r="P31" s="317">
        <v>3</v>
      </c>
      <c r="Q31" s="305">
        <v>3</v>
      </c>
      <c r="R31" s="305">
        <v>3</v>
      </c>
      <c r="S31" s="305">
        <v>3</v>
      </c>
      <c r="T31" s="318">
        <v>2</v>
      </c>
      <c r="U31" s="319">
        <v>3</v>
      </c>
      <c r="V31" s="305">
        <v>4</v>
      </c>
      <c r="W31" s="305">
        <v>2</v>
      </c>
      <c r="X31" s="305">
        <v>3</v>
      </c>
      <c r="Y31" s="318">
        <v>3</v>
      </c>
      <c r="Z31" s="319">
        <v>2</v>
      </c>
      <c r="AA31" s="305">
        <v>2</v>
      </c>
      <c r="AB31" s="318">
        <v>2</v>
      </c>
    </row>
    <row r="32" spans="2:28" x14ac:dyDescent="0.2">
      <c r="B32" s="334">
        <v>45071</v>
      </c>
      <c r="C32" s="304" t="s">
        <v>105</v>
      </c>
      <c r="D32" s="307" t="s">
        <v>87</v>
      </c>
      <c r="E32" s="307" t="s">
        <v>27</v>
      </c>
      <c r="F32" s="320">
        <v>47</v>
      </c>
      <c r="G32" s="321">
        <v>14</v>
      </c>
      <c r="H32" s="322">
        <v>14</v>
      </c>
      <c r="I32" s="322">
        <v>13</v>
      </c>
      <c r="J32" s="323">
        <v>6</v>
      </c>
      <c r="K32" s="321">
        <v>3</v>
      </c>
      <c r="L32" s="322">
        <v>3</v>
      </c>
      <c r="M32" s="322">
        <v>3</v>
      </c>
      <c r="N32" s="322">
        <v>2</v>
      </c>
      <c r="O32" s="323">
        <v>3</v>
      </c>
      <c r="P32" s="321">
        <v>3</v>
      </c>
      <c r="Q32" s="322">
        <v>3</v>
      </c>
      <c r="R32" s="322">
        <v>3</v>
      </c>
      <c r="S32" s="322">
        <v>2</v>
      </c>
      <c r="T32" s="324">
        <v>3</v>
      </c>
      <c r="U32" s="325">
        <v>2</v>
      </c>
      <c r="V32" s="322">
        <v>4</v>
      </c>
      <c r="W32" s="322">
        <v>2</v>
      </c>
      <c r="X32" s="322">
        <v>2</v>
      </c>
      <c r="Y32" s="324">
        <v>3</v>
      </c>
      <c r="Z32" s="325">
        <v>2</v>
      </c>
      <c r="AA32" s="322">
        <v>3</v>
      </c>
      <c r="AB32" s="324">
        <v>1</v>
      </c>
    </row>
    <row r="33" spans="2:28" x14ac:dyDescent="0.2">
      <c r="B33" s="334">
        <v>45071</v>
      </c>
      <c r="C33" s="304" t="s">
        <v>106</v>
      </c>
      <c r="D33" s="307" t="s">
        <v>87</v>
      </c>
      <c r="E33" s="307" t="s">
        <v>21</v>
      </c>
      <c r="F33" s="320">
        <v>42</v>
      </c>
      <c r="G33" s="321">
        <v>12</v>
      </c>
      <c r="H33" s="322">
        <v>12</v>
      </c>
      <c r="I33" s="322">
        <v>12</v>
      </c>
      <c r="J33" s="323">
        <v>6</v>
      </c>
      <c r="K33" s="321">
        <v>2</v>
      </c>
      <c r="L33" s="322">
        <v>3</v>
      </c>
      <c r="M33" s="322">
        <v>3</v>
      </c>
      <c r="N33" s="322">
        <v>2</v>
      </c>
      <c r="O33" s="323">
        <v>2</v>
      </c>
      <c r="P33" s="321">
        <v>3</v>
      </c>
      <c r="Q33" s="322">
        <v>2</v>
      </c>
      <c r="R33" s="322">
        <v>3</v>
      </c>
      <c r="S33" s="322">
        <v>2</v>
      </c>
      <c r="T33" s="324">
        <v>2</v>
      </c>
      <c r="U33" s="325">
        <v>2</v>
      </c>
      <c r="V33" s="322">
        <v>3</v>
      </c>
      <c r="W33" s="322">
        <v>3</v>
      </c>
      <c r="X33" s="322">
        <v>2</v>
      </c>
      <c r="Y33" s="324">
        <v>2</v>
      </c>
      <c r="Z33" s="325">
        <v>2</v>
      </c>
      <c r="AA33" s="322">
        <v>2</v>
      </c>
      <c r="AB33" s="324">
        <v>2</v>
      </c>
    </row>
    <row r="34" spans="2:28" x14ac:dyDescent="0.2">
      <c r="B34" s="334">
        <v>45043</v>
      </c>
      <c r="C34" s="304" t="s">
        <v>107</v>
      </c>
      <c r="D34" s="307" t="s">
        <v>87</v>
      </c>
      <c r="E34" s="307" t="s">
        <v>17</v>
      </c>
      <c r="F34" s="316">
        <v>40</v>
      </c>
      <c r="G34" s="317">
        <v>13</v>
      </c>
      <c r="H34" s="305">
        <v>13</v>
      </c>
      <c r="I34" s="305">
        <v>8</v>
      </c>
      <c r="J34" s="306">
        <v>6</v>
      </c>
      <c r="K34" s="317">
        <v>3</v>
      </c>
      <c r="L34" s="305">
        <v>2</v>
      </c>
      <c r="M34" s="305">
        <v>3</v>
      </c>
      <c r="N34" s="305">
        <v>2</v>
      </c>
      <c r="O34" s="306">
        <v>3</v>
      </c>
      <c r="P34" s="317">
        <v>3</v>
      </c>
      <c r="Q34" s="305">
        <v>3</v>
      </c>
      <c r="R34" s="305">
        <v>2</v>
      </c>
      <c r="S34" s="305">
        <v>3</v>
      </c>
      <c r="T34" s="318">
        <v>2</v>
      </c>
      <c r="U34" s="319">
        <v>2</v>
      </c>
      <c r="V34" s="305">
        <v>1</v>
      </c>
      <c r="W34" s="305">
        <v>1</v>
      </c>
      <c r="X34" s="305">
        <v>2</v>
      </c>
      <c r="Y34" s="318">
        <v>2</v>
      </c>
      <c r="Z34" s="319">
        <v>2</v>
      </c>
      <c r="AA34" s="305">
        <v>2</v>
      </c>
      <c r="AB34" s="318">
        <v>2</v>
      </c>
    </row>
    <row r="35" spans="2:28" x14ac:dyDescent="0.2">
      <c r="B35" s="334">
        <v>45057</v>
      </c>
      <c r="C35" s="304" t="s">
        <v>108</v>
      </c>
      <c r="D35" s="307" t="s">
        <v>87</v>
      </c>
      <c r="E35" s="307" t="s">
        <v>17</v>
      </c>
      <c r="F35" s="316">
        <v>50</v>
      </c>
      <c r="G35" s="317">
        <v>16</v>
      </c>
      <c r="H35" s="305">
        <v>14</v>
      </c>
      <c r="I35" s="305">
        <v>13</v>
      </c>
      <c r="J35" s="306">
        <v>7</v>
      </c>
      <c r="K35" s="317">
        <v>3</v>
      </c>
      <c r="L35" s="305">
        <v>4</v>
      </c>
      <c r="M35" s="305">
        <v>3</v>
      </c>
      <c r="N35" s="305">
        <v>3</v>
      </c>
      <c r="O35" s="306">
        <v>3</v>
      </c>
      <c r="P35" s="317">
        <v>3</v>
      </c>
      <c r="Q35" s="305">
        <v>3</v>
      </c>
      <c r="R35" s="305">
        <v>2</v>
      </c>
      <c r="S35" s="305">
        <v>3</v>
      </c>
      <c r="T35" s="318">
        <v>3</v>
      </c>
      <c r="U35" s="319">
        <v>2</v>
      </c>
      <c r="V35" s="305">
        <v>3</v>
      </c>
      <c r="W35" s="305">
        <v>3</v>
      </c>
      <c r="X35" s="305">
        <v>2</v>
      </c>
      <c r="Y35" s="318">
        <v>3</v>
      </c>
      <c r="Z35" s="319">
        <v>2</v>
      </c>
      <c r="AA35" s="305">
        <v>3</v>
      </c>
      <c r="AB35" s="318">
        <v>2</v>
      </c>
    </row>
    <row r="36" spans="2:28" x14ac:dyDescent="0.2">
      <c r="B36" s="334">
        <v>45057</v>
      </c>
      <c r="C36" s="304" t="s">
        <v>109</v>
      </c>
      <c r="D36" s="307" t="s">
        <v>87</v>
      </c>
      <c r="E36" s="307" t="s">
        <v>17</v>
      </c>
      <c r="F36" s="316">
        <v>49</v>
      </c>
      <c r="G36" s="317">
        <v>14</v>
      </c>
      <c r="H36" s="305">
        <v>14</v>
      </c>
      <c r="I36" s="305">
        <v>14</v>
      </c>
      <c r="J36" s="306">
        <v>7</v>
      </c>
      <c r="K36" s="317">
        <v>3</v>
      </c>
      <c r="L36" s="305">
        <v>3</v>
      </c>
      <c r="M36" s="305">
        <v>3</v>
      </c>
      <c r="N36" s="305">
        <v>2</v>
      </c>
      <c r="O36" s="306">
        <v>3</v>
      </c>
      <c r="P36" s="317">
        <v>3</v>
      </c>
      <c r="Q36" s="305">
        <v>3</v>
      </c>
      <c r="R36" s="305">
        <v>3</v>
      </c>
      <c r="S36" s="305">
        <v>3</v>
      </c>
      <c r="T36" s="318">
        <v>2</v>
      </c>
      <c r="U36" s="319">
        <v>3</v>
      </c>
      <c r="V36" s="305">
        <v>4</v>
      </c>
      <c r="W36" s="305">
        <v>2</v>
      </c>
      <c r="X36" s="305">
        <v>2</v>
      </c>
      <c r="Y36" s="318">
        <v>3</v>
      </c>
      <c r="Z36" s="319">
        <v>3</v>
      </c>
      <c r="AA36" s="305">
        <v>2</v>
      </c>
      <c r="AB36" s="318">
        <v>2</v>
      </c>
    </row>
    <row r="37" spans="2:28" x14ac:dyDescent="0.2">
      <c r="B37" s="334">
        <v>45057</v>
      </c>
      <c r="C37" s="304" t="s">
        <v>110</v>
      </c>
      <c r="D37" s="307" t="s">
        <v>87</v>
      </c>
      <c r="E37" s="307" t="s">
        <v>17</v>
      </c>
      <c r="F37" s="316">
        <v>43</v>
      </c>
      <c r="G37" s="317">
        <v>12</v>
      </c>
      <c r="H37" s="305">
        <v>9</v>
      </c>
      <c r="I37" s="305">
        <v>15</v>
      </c>
      <c r="J37" s="306">
        <v>7</v>
      </c>
      <c r="K37" s="317">
        <v>3</v>
      </c>
      <c r="L37" s="305">
        <v>2</v>
      </c>
      <c r="M37" s="305">
        <v>3</v>
      </c>
      <c r="N37" s="305">
        <v>2</v>
      </c>
      <c r="O37" s="306">
        <v>2</v>
      </c>
      <c r="P37" s="317">
        <v>2</v>
      </c>
      <c r="Q37" s="305">
        <v>2</v>
      </c>
      <c r="R37" s="305">
        <v>1</v>
      </c>
      <c r="S37" s="305">
        <v>2</v>
      </c>
      <c r="T37" s="318">
        <v>2</v>
      </c>
      <c r="U37" s="319">
        <v>3</v>
      </c>
      <c r="V37" s="305">
        <v>4</v>
      </c>
      <c r="W37" s="305">
        <v>3</v>
      </c>
      <c r="X37" s="305">
        <v>2</v>
      </c>
      <c r="Y37" s="318">
        <v>3</v>
      </c>
      <c r="Z37" s="319">
        <v>2</v>
      </c>
      <c r="AA37" s="305">
        <v>3</v>
      </c>
      <c r="AB37" s="318">
        <v>2</v>
      </c>
    </row>
    <row r="38" spans="2:28" x14ac:dyDescent="0.2">
      <c r="B38" s="334">
        <v>45043</v>
      </c>
      <c r="C38" s="304" t="s">
        <v>111</v>
      </c>
      <c r="D38" s="307" t="s">
        <v>87</v>
      </c>
      <c r="E38" s="307" t="s">
        <v>17</v>
      </c>
      <c r="F38" s="316">
        <v>55</v>
      </c>
      <c r="G38" s="317">
        <v>15</v>
      </c>
      <c r="H38" s="305">
        <v>16</v>
      </c>
      <c r="I38" s="305">
        <v>16</v>
      </c>
      <c r="J38" s="306">
        <v>8</v>
      </c>
      <c r="K38" s="317">
        <v>3</v>
      </c>
      <c r="L38" s="305">
        <v>3</v>
      </c>
      <c r="M38" s="305">
        <v>3</v>
      </c>
      <c r="N38" s="305">
        <v>3</v>
      </c>
      <c r="O38" s="306">
        <v>3</v>
      </c>
      <c r="P38" s="317">
        <v>3</v>
      </c>
      <c r="Q38" s="305">
        <v>3</v>
      </c>
      <c r="R38" s="305">
        <v>4</v>
      </c>
      <c r="S38" s="305">
        <v>4</v>
      </c>
      <c r="T38" s="318">
        <v>2</v>
      </c>
      <c r="U38" s="319">
        <v>3</v>
      </c>
      <c r="V38" s="305">
        <v>4</v>
      </c>
      <c r="W38" s="305">
        <v>3</v>
      </c>
      <c r="X38" s="305">
        <v>3</v>
      </c>
      <c r="Y38" s="318">
        <v>3</v>
      </c>
      <c r="Z38" s="319">
        <v>3</v>
      </c>
      <c r="AA38" s="305">
        <v>3</v>
      </c>
      <c r="AB38" s="318">
        <v>2</v>
      </c>
    </row>
    <row r="39" spans="2:28" x14ac:dyDescent="0.2">
      <c r="B39" s="334">
        <v>45057</v>
      </c>
      <c r="C39" s="304" t="s">
        <v>112</v>
      </c>
      <c r="D39" s="305" t="s">
        <v>87</v>
      </c>
      <c r="E39" s="305" t="s">
        <v>17</v>
      </c>
      <c r="F39" s="316">
        <v>45</v>
      </c>
      <c r="G39" s="317">
        <v>13</v>
      </c>
      <c r="H39" s="305">
        <v>14</v>
      </c>
      <c r="I39" s="305">
        <v>11</v>
      </c>
      <c r="J39" s="306">
        <v>7</v>
      </c>
      <c r="K39" s="317">
        <v>3</v>
      </c>
      <c r="L39" s="305">
        <v>2</v>
      </c>
      <c r="M39" s="305">
        <v>3</v>
      </c>
      <c r="N39" s="305">
        <v>2</v>
      </c>
      <c r="O39" s="306">
        <v>3</v>
      </c>
      <c r="P39" s="317">
        <v>3</v>
      </c>
      <c r="Q39" s="305">
        <v>3</v>
      </c>
      <c r="R39" s="305">
        <v>3</v>
      </c>
      <c r="S39" s="305">
        <v>3</v>
      </c>
      <c r="T39" s="318">
        <v>2</v>
      </c>
      <c r="U39" s="319">
        <v>3</v>
      </c>
      <c r="V39" s="305">
        <v>3</v>
      </c>
      <c r="W39" s="305">
        <v>2</v>
      </c>
      <c r="X39" s="305">
        <v>1</v>
      </c>
      <c r="Y39" s="318">
        <v>2</v>
      </c>
      <c r="Z39" s="319">
        <v>2</v>
      </c>
      <c r="AA39" s="305">
        <v>2</v>
      </c>
      <c r="AB39" s="318">
        <v>3</v>
      </c>
    </row>
    <row r="40" spans="2:28" x14ac:dyDescent="0.2">
      <c r="B40" s="334">
        <v>45071</v>
      </c>
      <c r="C40" s="304" t="s">
        <v>113</v>
      </c>
      <c r="D40" s="307" t="s">
        <v>87</v>
      </c>
      <c r="E40" s="307" t="s">
        <v>17</v>
      </c>
      <c r="F40" s="320">
        <v>50</v>
      </c>
      <c r="G40" s="321">
        <v>13</v>
      </c>
      <c r="H40" s="322">
        <v>15</v>
      </c>
      <c r="I40" s="322">
        <v>14</v>
      </c>
      <c r="J40" s="323">
        <v>8</v>
      </c>
      <c r="K40" s="321">
        <v>3</v>
      </c>
      <c r="L40" s="322">
        <v>2</v>
      </c>
      <c r="M40" s="322">
        <v>3</v>
      </c>
      <c r="N40" s="322">
        <v>2</v>
      </c>
      <c r="O40" s="323">
        <v>3</v>
      </c>
      <c r="P40" s="321">
        <v>3</v>
      </c>
      <c r="Q40" s="322">
        <v>3</v>
      </c>
      <c r="R40" s="322">
        <v>3</v>
      </c>
      <c r="S40" s="322">
        <v>3</v>
      </c>
      <c r="T40" s="324">
        <v>3</v>
      </c>
      <c r="U40" s="325">
        <v>2</v>
      </c>
      <c r="V40" s="322">
        <v>4</v>
      </c>
      <c r="W40" s="322">
        <v>3</v>
      </c>
      <c r="X40" s="322">
        <v>3</v>
      </c>
      <c r="Y40" s="324">
        <v>2</v>
      </c>
      <c r="Z40" s="325">
        <v>2</v>
      </c>
      <c r="AA40" s="322">
        <v>3</v>
      </c>
      <c r="AB40" s="324">
        <v>3</v>
      </c>
    </row>
    <row r="41" spans="2:28" x14ac:dyDescent="0.2">
      <c r="B41" s="334">
        <v>45043</v>
      </c>
      <c r="C41" s="304" t="s">
        <v>114</v>
      </c>
      <c r="D41" s="307" t="s">
        <v>87</v>
      </c>
      <c r="E41" s="307" t="s">
        <v>17</v>
      </c>
      <c r="F41" s="316">
        <v>53</v>
      </c>
      <c r="G41" s="317">
        <v>14.5</v>
      </c>
      <c r="H41" s="305">
        <v>14.5</v>
      </c>
      <c r="I41" s="305">
        <v>14.5</v>
      </c>
      <c r="J41" s="306">
        <v>9.5</v>
      </c>
      <c r="K41" s="317">
        <v>3</v>
      </c>
      <c r="L41" s="305">
        <v>3</v>
      </c>
      <c r="M41" s="305">
        <v>3</v>
      </c>
      <c r="N41" s="305">
        <v>3</v>
      </c>
      <c r="O41" s="306">
        <v>2.5</v>
      </c>
      <c r="P41" s="317">
        <v>3</v>
      </c>
      <c r="Q41" s="305">
        <v>3</v>
      </c>
      <c r="R41" s="305">
        <v>3</v>
      </c>
      <c r="S41" s="305">
        <v>2.5</v>
      </c>
      <c r="T41" s="318">
        <v>3</v>
      </c>
      <c r="U41" s="319">
        <v>3</v>
      </c>
      <c r="V41" s="305">
        <v>3</v>
      </c>
      <c r="W41" s="305">
        <v>3</v>
      </c>
      <c r="X41" s="305">
        <v>2.5</v>
      </c>
      <c r="Y41" s="318">
        <v>3</v>
      </c>
      <c r="Z41" s="319">
        <v>3</v>
      </c>
      <c r="AA41" s="305">
        <v>3.5</v>
      </c>
      <c r="AB41" s="318">
        <v>3</v>
      </c>
    </row>
    <row r="42" spans="2:28" x14ac:dyDescent="0.2">
      <c r="B42" s="334">
        <v>45071</v>
      </c>
      <c r="C42" s="304" t="s">
        <v>115</v>
      </c>
      <c r="D42" s="307" t="s">
        <v>87</v>
      </c>
      <c r="E42" s="307" t="s">
        <v>17</v>
      </c>
      <c r="F42" s="320">
        <v>43</v>
      </c>
      <c r="G42" s="321">
        <v>12</v>
      </c>
      <c r="H42" s="322">
        <v>12</v>
      </c>
      <c r="I42" s="322">
        <v>12</v>
      </c>
      <c r="J42" s="323">
        <v>7</v>
      </c>
      <c r="K42" s="321">
        <v>2</v>
      </c>
      <c r="L42" s="322">
        <v>2</v>
      </c>
      <c r="M42" s="322">
        <v>3</v>
      </c>
      <c r="N42" s="322">
        <v>3</v>
      </c>
      <c r="O42" s="323">
        <v>2</v>
      </c>
      <c r="P42" s="321">
        <v>3</v>
      </c>
      <c r="Q42" s="322">
        <v>2</v>
      </c>
      <c r="R42" s="322">
        <v>3</v>
      </c>
      <c r="S42" s="322">
        <v>2</v>
      </c>
      <c r="T42" s="324">
        <v>2</v>
      </c>
      <c r="U42" s="325">
        <v>2</v>
      </c>
      <c r="V42" s="322">
        <v>4</v>
      </c>
      <c r="W42" s="322">
        <v>2</v>
      </c>
      <c r="X42" s="322">
        <v>2</v>
      </c>
      <c r="Y42" s="324">
        <v>2</v>
      </c>
      <c r="Z42" s="325">
        <v>2</v>
      </c>
      <c r="AA42" s="322">
        <v>3</v>
      </c>
      <c r="AB42" s="324">
        <v>2</v>
      </c>
    </row>
    <row r="43" spans="2:28" x14ac:dyDescent="0.2">
      <c r="B43" s="334">
        <v>45043</v>
      </c>
      <c r="C43" s="304" t="s">
        <v>116</v>
      </c>
      <c r="D43" s="307" t="s">
        <v>87</v>
      </c>
      <c r="E43" s="307" t="s">
        <v>17</v>
      </c>
      <c r="F43" s="316">
        <v>48</v>
      </c>
      <c r="G43" s="317">
        <v>14</v>
      </c>
      <c r="H43" s="305">
        <v>14</v>
      </c>
      <c r="I43" s="305">
        <v>12</v>
      </c>
      <c r="J43" s="306">
        <v>8</v>
      </c>
      <c r="K43" s="317">
        <v>3</v>
      </c>
      <c r="L43" s="305">
        <v>2</v>
      </c>
      <c r="M43" s="305">
        <v>3</v>
      </c>
      <c r="N43" s="305">
        <v>3</v>
      </c>
      <c r="O43" s="306">
        <v>3</v>
      </c>
      <c r="P43" s="317">
        <v>3</v>
      </c>
      <c r="Q43" s="305">
        <v>3</v>
      </c>
      <c r="R43" s="305">
        <v>3</v>
      </c>
      <c r="S43" s="305">
        <v>3</v>
      </c>
      <c r="T43" s="318">
        <v>2</v>
      </c>
      <c r="U43" s="319">
        <v>2</v>
      </c>
      <c r="V43" s="305">
        <v>3</v>
      </c>
      <c r="W43" s="305">
        <v>2</v>
      </c>
      <c r="X43" s="305">
        <v>3</v>
      </c>
      <c r="Y43" s="318">
        <v>2</v>
      </c>
      <c r="Z43" s="319">
        <v>3</v>
      </c>
      <c r="AA43" s="305">
        <v>3</v>
      </c>
      <c r="AB43" s="318">
        <v>2</v>
      </c>
    </row>
    <row r="44" spans="2:28" x14ac:dyDescent="0.2">
      <c r="B44" s="334">
        <v>45043</v>
      </c>
      <c r="C44" s="304" t="s">
        <v>117</v>
      </c>
      <c r="D44" s="307" t="s">
        <v>87</v>
      </c>
      <c r="E44" s="307" t="s">
        <v>17</v>
      </c>
      <c r="F44" s="316">
        <v>50</v>
      </c>
      <c r="G44" s="317">
        <v>14</v>
      </c>
      <c r="H44" s="305">
        <v>14.5</v>
      </c>
      <c r="I44" s="305">
        <v>14.5</v>
      </c>
      <c r="J44" s="306">
        <v>7</v>
      </c>
      <c r="K44" s="317">
        <v>2.5</v>
      </c>
      <c r="L44" s="305">
        <v>3</v>
      </c>
      <c r="M44" s="305">
        <v>3</v>
      </c>
      <c r="N44" s="305">
        <v>2.5</v>
      </c>
      <c r="O44" s="306">
        <v>3</v>
      </c>
      <c r="P44" s="317">
        <v>3</v>
      </c>
      <c r="Q44" s="305">
        <v>3</v>
      </c>
      <c r="R44" s="305">
        <v>3</v>
      </c>
      <c r="S44" s="305">
        <v>3</v>
      </c>
      <c r="T44" s="318">
        <v>2.5</v>
      </c>
      <c r="U44" s="319">
        <v>2.5</v>
      </c>
      <c r="V44" s="305">
        <v>4</v>
      </c>
      <c r="W44" s="305">
        <v>2</v>
      </c>
      <c r="X44" s="305">
        <v>3</v>
      </c>
      <c r="Y44" s="318">
        <v>3</v>
      </c>
      <c r="Z44" s="319">
        <v>2</v>
      </c>
      <c r="AA44" s="305">
        <v>3</v>
      </c>
      <c r="AB44" s="318">
        <v>2</v>
      </c>
    </row>
    <row r="45" spans="2:28" x14ac:dyDescent="0.2">
      <c r="B45" s="334">
        <v>45071</v>
      </c>
      <c r="C45" s="304" t="s">
        <v>118</v>
      </c>
      <c r="D45" s="307" t="s">
        <v>87</v>
      </c>
      <c r="E45" s="307" t="s">
        <v>17</v>
      </c>
      <c r="F45" s="320">
        <v>52</v>
      </c>
      <c r="G45" s="321">
        <v>14.5</v>
      </c>
      <c r="H45" s="322">
        <v>15</v>
      </c>
      <c r="I45" s="322">
        <v>14.5</v>
      </c>
      <c r="J45" s="323">
        <v>7.5</v>
      </c>
      <c r="K45" s="321">
        <v>3</v>
      </c>
      <c r="L45" s="322">
        <v>3</v>
      </c>
      <c r="M45" s="322">
        <v>3</v>
      </c>
      <c r="N45" s="322">
        <v>2.5</v>
      </c>
      <c r="O45" s="323">
        <v>3</v>
      </c>
      <c r="P45" s="321">
        <v>3</v>
      </c>
      <c r="Q45" s="322">
        <v>3</v>
      </c>
      <c r="R45" s="322">
        <v>3</v>
      </c>
      <c r="S45" s="322">
        <v>3</v>
      </c>
      <c r="T45" s="324">
        <v>3</v>
      </c>
      <c r="U45" s="325">
        <v>3</v>
      </c>
      <c r="V45" s="322">
        <v>4</v>
      </c>
      <c r="W45" s="322">
        <v>2</v>
      </c>
      <c r="X45" s="322">
        <v>2.5</v>
      </c>
      <c r="Y45" s="324">
        <v>3</v>
      </c>
      <c r="Z45" s="325">
        <v>2.5</v>
      </c>
      <c r="AA45" s="322">
        <v>3</v>
      </c>
      <c r="AB45" s="324">
        <v>2</v>
      </c>
    </row>
    <row r="46" spans="2:28" x14ac:dyDescent="0.2">
      <c r="B46" s="334">
        <v>45071</v>
      </c>
      <c r="C46" s="304" t="s">
        <v>119</v>
      </c>
      <c r="D46" s="307" t="s">
        <v>87</v>
      </c>
      <c r="E46" s="307" t="s">
        <v>21</v>
      </c>
      <c r="F46" s="320">
        <v>40</v>
      </c>
      <c r="G46" s="321">
        <v>14</v>
      </c>
      <c r="H46" s="322">
        <v>15</v>
      </c>
      <c r="I46" s="322">
        <v>7</v>
      </c>
      <c r="J46" s="323">
        <v>4</v>
      </c>
      <c r="K46" s="321">
        <v>3</v>
      </c>
      <c r="L46" s="322">
        <v>3</v>
      </c>
      <c r="M46" s="322">
        <v>3</v>
      </c>
      <c r="N46" s="322">
        <v>2</v>
      </c>
      <c r="O46" s="323">
        <v>3</v>
      </c>
      <c r="P46" s="321">
        <v>3</v>
      </c>
      <c r="Q46" s="322">
        <v>3</v>
      </c>
      <c r="R46" s="322">
        <v>3</v>
      </c>
      <c r="S46" s="322">
        <v>3</v>
      </c>
      <c r="T46" s="324">
        <v>3</v>
      </c>
      <c r="U46" s="325">
        <v>2</v>
      </c>
      <c r="V46" s="322">
        <v>1</v>
      </c>
      <c r="W46" s="322">
        <v>2</v>
      </c>
      <c r="X46" s="322">
        <v>1</v>
      </c>
      <c r="Y46" s="324">
        <v>1</v>
      </c>
      <c r="Z46" s="325">
        <v>2</v>
      </c>
      <c r="AA46" s="322">
        <v>1</v>
      </c>
      <c r="AB46" s="324">
        <v>1</v>
      </c>
    </row>
    <row r="47" spans="2:28" x14ac:dyDescent="0.2">
      <c r="B47" s="741">
        <v>45148</v>
      </c>
      <c r="C47" s="304" t="s">
        <v>120</v>
      </c>
      <c r="D47" s="307" t="s">
        <v>87</v>
      </c>
      <c r="E47" s="307" t="s">
        <v>121</v>
      </c>
      <c r="F47" s="751">
        <v>36</v>
      </c>
      <c r="G47" s="317">
        <v>9</v>
      </c>
      <c r="H47" s="305">
        <v>11.5</v>
      </c>
      <c r="I47" s="305">
        <v>10.5</v>
      </c>
      <c r="J47" s="306">
        <v>5</v>
      </c>
      <c r="K47" s="317">
        <v>3</v>
      </c>
      <c r="L47" s="305">
        <v>1</v>
      </c>
      <c r="M47" s="305">
        <v>2.5</v>
      </c>
      <c r="N47" s="305">
        <v>1.5</v>
      </c>
      <c r="O47" s="306">
        <v>1</v>
      </c>
      <c r="P47" s="317">
        <v>3</v>
      </c>
      <c r="Q47" s="305">
        <v>2.5</v>
      </c>
      <c r="R47" s="305">
        <v>2</v>
      </c>
      <c r="S47" s="305">
        <v>2</v>
      </c>
      <c r="T47" s="318">
        <v>2</v>
      </c>
      <c r="U47" s="319">
        <v>2</v>
      </c>
      <c r="V47" s="305">
        <v>3</v>
      </c>
      <c r="W47" s="305">
        <v>2</v>
      </c>
      <c r="X47" s="305">
        <v>1.5</v>
      </c>
      <c r="Y47" s="318">
        <v>2</v>
      </c>
      <c r="Z47" s="319">
        <v>2</v>
      </c>
      <c r="AA47" s="305">
        <v>2</v>
      </c>
      <c r="AB47" s="318">
        <v>1</v>
      </c>
    </row>
    <row r="48" spans="2:28" x14ac:dyDescent="0.2">
      <c r="B48" s="334">
        <v>45071</v>
      </c>
      <c r="C48" s="304" t="s">
        <v>122</v>
      </c>
      <c r="D48" s="307" t="s">
        <v>87</v>
      </c>
      <c r="E48" s="307" t="s">
        <v>21</v>
      </c>
      <c r="F48" s="320">
        <v>40</v>
      </c>
      <c r="G48" s="321">
        <v>12</v>
      </c>
      <c r="H48" s="322">
        <v>13</v>
      </c>
      <c r="I48" s="322">
        <v>9</v>
      </c>
      <c r="J48" s="323">
        <v>6</v>
      </c>
      <c r="K48" s="321">
        <v>2</v>
      </c>
      <c r="L48" s="322">
        <v>3</v>
      </c>
      <c r="M48" s="322">
        <v>3</v>
      </c>
      <c r="N48" s="322">
        <v>2</v>
      </c>
      <c r="O48" s="323">
        <v>2</v>
      </c>
      <c r="P48" s="321">
        <v>3</v>
      </c>
      <c r="Q48" s="322">
        <v>2</v>
      </c>
      <c r="R48" s="322">
        <v>3</v>
      </c>
      <c r="S48" s="322">
        <v>2</v>
      </c>
      <c r="T48" s="324">
        <v>3</v>
      </c>
      <c r="U48" s="325">
        <v>3</v>
      </c>
      <c r="V48" s="322">
        <v>1</v>
      </c>
      <c r="W48" s="322">
        <v>1</v>
      </c>
      <c r="X48" s="322">
        <v>2</v>
      </c>
      <c r="Y48" s="324">
        <v>2</v>
      </c>
      <c r="Z48" s="325">
        <v>2</v>
      </c>
      <c r="AA48" s="322">
        <v>2</v>
      </c>
      <c r="AB48" s="324">
        <v>2</v>
      </c>
    </row>
    <row r="49" spans="2:28" x14ac:dyDescent="0.2">
      <c r="B49" s="334">
        <v>45043</v>
      </c>
      <c r="C49" s="304" t="s">
        <v>123</v>
      </c>
      <c r="D49" s="307" t="s">
        <v>87</v>
      </c>
      <c r="E49" s="307" t="s">
        <v>17</v>
      </c>
      <c r="F49" s="316">
        <v>48</v>
      </c>
      <c r="G49" s="317">
        <v>15</v>
      </c>
      <c r="H49" s="305">
        <v>15</v>
      </c>
      <c r="I49" s="305">
        <v>13</v>
      </c>
      <c r="J49" s="306">
        <v>5</v>
      </c>
      <c r="K49" s="317">
        <v>3</v>
      </c>
      <c r="L49" s="305">
        <v>3</v>
      </c>
      <c r="M49" s="305">
        <v>3</v>
      </c>
      <c r="N49" s="305">
        <v>3</v>
      </c>
      <c r="O49" s="306">
        <v>3</v>
      </c>
      <c r="P49" s="317">
        <v>3</v>
      </c>
      <c r="Q49" s="305">
        <v>3</v>
      </c>
      <c r="R49" s="305">
        <v>3</v>
      </c>
      <c r="S49" s="305">
        <v>3</v>
      </c>
      <c r="T49" s="318">
        <v>3</v>
      </c>
      <c r="U49" s="319">
        <v>2</v>
      </c>
      <c r="V49" s="305">
        <v>3</v>
      </c>
      <c r="W49" s="305">
        <v>2</v>
      </c>
      <c r="X49" s="305">
        <v>2</v>
      </c>
      <c r="Y49" s="318">
        <v>4</v>
      </c>
      <c r="Z49" s="319">
        <v>2</v>
      </c>
      <c r="AA49" s="327" t="s">
        <v>124</v>
      </c>
      <c r="AB49" s="318">
        <v>3</v>
      </c>
    </row>
    <row r="50" spans="2:28" x14ac:dyDescent="0.2">
      <c r="B50" s="334">
        <v>45043</v>
      </c>
      <c r="C50" s="304" t="s">
        <v>125</v>
      </c>
      <c r="D50" s="305" t="s">
        <v>87</v>
      </c>
      <c r="E50" s="305" t="s">
        <v>98</v>
      </c>
      <c r="F50" s="316">
        <v>47</v>
      </c>
      <c r="G50" s="317">
        <v>15</v>
      </c>
      <c r="H50" s="305">
        <v>14</v>
      </c>
      <c r="I50" s="305">
        <v>11</v>
      </c>
      <c r="J50" s="306">
        <v>7</v>
      </c>
      <c r="K50" s="317">
        <v>3</v>
      </c>
      <c r="L50" s="305">
        <v>3</v>
      </c>
      <c r="M50" s="305">
        <v>3</v>
      </c>
      <c r="N50" s="305">
        <v>3</v>
      </c>
      <c r="O50" s="306">
        <v>3</v>
      </c>
      <c r="P50" s="317">
        <v>3</v>
      </c>
      <c r="Q50" s="305">
        <v>3</v>
      </c>
      <c r="R50" s="305">
        <v>3</v>
      </c>
      <c r="S50" s="305">
        <v>3</v>
      </c>
      <c r="T50" s="318">
        <v>2</v>
      </c>
      <c r="U50" s="319">
        <v>2</v>
      </c>
      <c r="V50" s="305">
        <v>3</v>
      </c>
      <c r="W50" s="305">
        <v>2</v>
      </c>
      <c r="X50" s="305">
        <v>2</v>
      </c>
      <c r="Y50" s="318">
        <v>2</v>
      </c>
      <c r="Z50" s="319">
        <v>2</v>
      </c>
      <c r="AA50" s="305">
        <v>3</v>
      </c>
      <c r="AB50" s="318">
        <v>2</v>
      </c>
    </row>
    <row r="51" spans="2:28" x14ac:dyDescent="0.2">
      <c r="B51" s="334">
        <v>45043</v>
      </c>
      <c r="C51" s="304" t="s">
        <v>126</v>
      </c>
      <c r="D51" s="307" t="s">
        <v>87</v>
      </c>
      <c r="E51" s="307" t="s">
        <v>17</v>
      </c>
      <c r="F51" s="316">
        <v>50</v>
      </c>
      <c r="G51" s="317">
        <v>17</v>
      </c>
      <c r="H51" s="305">
        <v>14</v>
      </c>
      <c r="I51" s="305">
        <v>15</v>
      </c>
      <c r="J51" s="306">
        <v>4</v>
      </c>
      <c r="K51" s="317">
        <v>3</v>
      </c>
      <c r="L51" s="305">
        <v>4</v>
      </c>
      <c r="M51" s="305">
        <v>4</v>
      </c>
      <c r="N51" s="305">
        <v>3</v>
      </c>
      <c r="O51" s="306">
        <v>3</v>
      </c>
      <c r="P51" s="317">
        <v>3</v>
      </c>
      <c r="Q51" s="305">
        <v>3</v>
      </c>
      <c r="R51" s="305">
        <v>3</v>
      </c>
      <c r="S51" s="305">
        <v>3</v>
      </c>
      <c r="T51" s="318">
        <v>2</v>
      </c>
      <c r="U51" s="319">
        <v>3</v>
      </c>
      <c r="V51" s="305">
        <v>4</v>
      </c>
      <c r="W51" s="305">
        <v>3</v>
      </c>
      <c r="X51" s="305">
        <v>2</v>
      </c>
      <c r="Y51" s="318">
        <v>3</v>
      </c>
      <c r="Z51" s="319">
        <v>2</v>
      </c>
      <c r="AA51" s="305">
        <v>1</v>
      </c>
      <c r="AB51" s="318">
        <v>1</v>
      </c>
    </row>
    <row r="52" spans="2:28" x14ac:dyDescent="0.2">
      <c r="B52" s="334">
        <v>45071</v>
      </c>
      <c r="C52" s="304" t="s">
        <v>127</v>
      </c>
      <c r="D52" s="307" t="s">
        <v>87</v>
      </c>
      <c r="E52" s="307" t="s">
        <v>21</v>
      </c>
      <c r="F52" s="320">
        <v>57</v>
      </c>
      <c r="G52" s="321">
        <v>15</v>
      </c>
      <c r="H52" s="322">
        <v>15</v>
      </c>
      <c r="I52" s="322">
        <v>17.5</v>
      </c>
      <c r="J52" s="323">
        <v>9</v>
      </c>
      <c r="K52" s="321">
        <v>3</v>
      </c>
      <c r="L52" s="322">
        <v>3</v>
      </c>
      <c r="M52" s="322">
        <v>3</v>
      </c>
      <c r="N52" s="322">
        <v>2.5</v>
      </c>
      <c r="O52" s="323">
        <v>3.5</v>
      </c>
      <c r="P52" s="321">
        <v>3</v>
      </c>
      <c r="Q52" s="322">
        <v>3</v>
      </c>
      <c r="R52" s="322">
        <v>3</v>
      </c>
      <c r="S52" s="322">
        <v>3</v>
      </c>
      <c r="T52" s="324">
        <v>3</v>
      </c>
      <c r="U52" s="325">
        <v>4</v>
      </c>
      <c r="V52" s="322">
        <v>4</v>
      </c>
      <c r="W52" s="322">
        <v>3.5</v>
      </c>
      <c r="X52" s="322">
        <v>3</v>
      </c>
      <c r="Y52" s="324">
        <v>3</v>
      </c>
      <c r="Z52" s="325">
        <v>3</v>
      </c>
      <c r="AA52" s="322">
        <v>3</v>
      </c>
      <c r="AB52" s="324">
        <v>3</v>
      </c>
    </row>
    <row r="53" spans="2:28" x14ac:dyDescent="0.2">
      <c r="B53" s="334">
        <v>45071</v>
      </c>
      <c r="C53" s="304" t="s">
        <v>128</v>
      </c>
      <c r="D53" s="307" t="s">
        <v>87</v>
      </c>
      <c r="E53" s="307" t="s">
        <v>17</v>
      </c>
      <c r="F53" s="320">
        <v>56</v>
      </c>
      <c r="G53" s="321">
        <v>15.5</v>
      </c>
      <c r="H53" s="322">
        <v>15</v>
      </c>
      <c r="I53" s="322">
        <v>17</v>
      </c>
      <c r="J53" s="323">
        <v>8.5</v>
      </c>
      <c r="K53" s="321">
        <v>3</v>
      </c>
      <c r="L53" s="322">
        <v>3</v>
      </c>
      <c r="M53" s="322">
        <v>3</v>
      </c>
      <c r="N53" s="322">
        <v>3.5</v>
      </c>
      <c r="O53" s="323">
        <v>3</v>
      </c>
      <c r="P53" s="321">
        <v>3</v>
      </c>
      <c r="Q53" s="322">
        <v>3</v>
      </c>
      <c r="R53" s="322">
        <v>3</v>
      </c>
      <c r="S53" s="322">
        <v>3</v>
      </c>
      <c r="T53" s="324">
        <v>3</v>
      </c>
      <c r="U53" s="325">
        <v>3.5</v>
      </c>
      <c r="V53" s="322">
        <v>4</v>
      </c>
      <c r="W53" s="322">
        <v>3.5</v>
      </c>
      <c r="X53" s="322">
        <v>3</v>
      </c>
      <c r="Y53" s="324">
        <v>3</v>
      </c>
      <c r="Z53" s="325">
        <v>2.5</v>
      </c>
      <c r="AA53" s="322">
        <v>3</v>
      </c>
      <c r="AB53" s="324">
        <v>3</v>
      </c>
    </row>
    <row r="54" spans="2:28" x14ac:dyDescent="0.2">
      <c r="B54" s="334">
        <v>45057</v>
      </c>
      <c r="C54" s="304" t="s">
        <v>129</v>
      </c>
      <c r="D54" s="307" t="s">
        <v>87</v>
      </c>
      <c r="E54" s="307" t="s">
        <v>17</v>
      </c>
      <c r="F54" s="316">
        <v>53</v>
      </c>
      <c r="G54" s="317">
        <v>13.5</v>
      </c>
      <c r="H54" s="305">
        <v>14</v>
      </c>
      <c r="I54" s="305">
        <v>16</v>
      </c>
      <c r="J54" s="306">
        <v>9</v>
      </c>
      <c r="K54" s="317">
        <v>3</v>
      </c>
      <c r="L54" s="305">
        <v>2</v>
      </c>
      <c r="M54" s="305">
        <v>2.5</v>
      </c>
      <c r="N54" s="305">
        <v>3</v>
      </c>
      <c r="O54" s="306">
        <v>3</v>
      </c>
      <c r="P54" s="317">
        <v>3</v>
      </c>
      <c r="Q54" s="305">
        <v>3</v>
      </c>
      <c r="R54" s="305">
        <v>3</v>
      </c>
      <c r="S54" s="305">
        <v>3</v>
      </c>
      <c r="T54" s="318">
        <v>2</v>
      </c>
      <c r="U54" s="319">
        <v>3</v>
      </c>
      <c r="V54" s="305">
        <v>4</v>
      </c>
      <c r="W54" s="305">
        <v>2.5</v>
      </c>
      <c r="X54" s="305">
        <v>3</v>
      </c>
      <c r="Y54" s="318">
        <v>3.5</v>
      </c>
      <c r="Z54" s="319">
        <v>3</v>
      </c>
      <c r="AA54" s="305">
        <v>3</v>
      </c>
      <c r="AB54" s="318">
        <v>3</v>
      </c>
    </row>
    <row r="55" spans="2:28" x14ac:dyDescent="0.2">
      <c r="B55" s="334">
        <v>45071</v>
      </c>
      <c r="C55" s="304" t="s">
        <v>130</v>
      </c>
      <c r="D55" s="307" t="s">
        <v>87</v>
      </c>
      <c r="E55" s="307" t="s">
        <v>17</v>
      </c>
      <c r="F55" s="320">
        <v>50</v>
      </c>
      <c r="G55" s="321">
        <v>14</v>
      </c>
      <c r="H55" s="322">
        <v>14</v>
      </c>
      <c r="I55" s="322">
        <v>15</v>
      </c>
      <c r="J55" s="323">
        <v>7</v>
      </c>
      <c r="K55" s="321">
        <v>3</v>
      </c>
      <c r="L55" s="322">
        <v>2</v>
      </c>
      <c r="M55" s="322">
        <v>3</v>
      </c>
      <c r="N55" s="322">
        <v>3</v>
      </c>
      <c r="O55" s="323">
        <v>3</v>
      </c>
      <c r="P55" s="321">
        <v>3</v>
      </c>
      <c r="Q55" s="322">
        <v>3</v>
      </c>
      <c r="R55" s="322">
        <v>3</v>
      </c>
      <c r="S55" s="322">
        <v>3</v>
      </c>
      <c r="T55" s="324">
        <v>2</v>
      </c>
      <c r="U55" s="325">
        <v>3</v>
      </c>
      <c r="V55" s="322">
        <v>4</v>
      </c>
      <c r="W55" s="322">
        <v>3</v>
      </c>
      <c r="X55" s="322">
        <v>2</v>
      </c>
      <c r="Y55" s="324">
        <v>3</v>
      </c>
      <c r="Z55" s="325">
        <v>2</v>
      </c>
      <c r="AA55" s="322">
        <v>2</v>
      </c>
      <c r="AB55" s="324">
        <v>3</v>
      </c>
    </row>
    <row r="56" spans="2:28" x14ac:dyDescent="0.2">
      <c r="B56" s="334">
        <v>45043</v>
      </c>
      <c r="C56" s="304" t="s">
        <v>131</v>
      </c>
      <c r="D56" s="307" t="s">
        <v>87</v>
      </c>
      <c r="E56" s="307" t="s">
        <v>17</v>
      </c>
      <c r="F56" s="316">
        <v>41</v>
      </c>
      <c r="G56" s="317">
        <v>11</v>
      </c>
      <c r="H56" s="305">
        <v>12</v>
      </c>
      <c r="I56" s="305">
        <v>12</v>
      </c>
      <c r="J56" s="306">
        <v>6</v>
      </c>
      <c r="K56" s="317">
        <v>2</v>
      </c>
      <c r="L56" s="305">
        <v>3</v>
      </c>
      <c r="M56" s="305">
        <v>2</v>
      </c>
      <c r="N56" s="305">
        <v>2</v>
      </c>
      <c r="O56" s="306">
        <v>2</v>
      </c>
      <c r="P56" s="317">
        <v>3</v>
      </c>
      <c r="Q56" s="305">
        <v>2</v>
      </c>
      <c r="R56" s="305">
        <v>3</v>
      </c>
      <c r="S56" s="305">
        <v>2</v>
      </c>
      <c r="T56" s="318">
        <v>2</v>
      </c>
      <c r="U56" s="319">
        <v>2</v>
      </c>
      <c r="V56" s="305">
        <v>3</v>
      </c>
      <c r="W56" s="305">
        <v>2</v>
      </c>
      <c r="X56" s="305">
        <v>3</v>
      </c>
      <c r="Y56" s="318">
        <v>2</v>
      </c>
      <c r="Z56" s="319">
        <v>2</v>
      </c>
      <c r="AA56" s="305">
        <v>2</v>
      </c>
      <c r="AB56" s="318">
        <v>2</v>
      </c>
    </row>
    <row r="57" spans="2:28" x14ac:dyDescent="0.2">
      <c r="B57" s="334">
        <v>45057</v>
      </c>
      <c r="C57" s="304" t="s">
        <v>132</v>
      </c>
      <c r="D57" s="307" t="s">
        <v>133</v>
      </c>
      <c r="E57" s="307" t="s">
        <v>17</v>
      </c>
      <c r="F57" s="316">
        <v>44</v>
      </c>
      <c r="G57" s="317">
        <v>13</v>
      </c>
      <c r="H57" s="305">
        <v>14</v>
      </c>
      <c r="I57" s="305">
        <v>11</v>
      </c>
      <c r="J57" s="306">
        <v>6</v>
      </c>
      <c r="K57" s="317">
        <v>3</v>
      </c>
      <c r="L57" s="305">
        <v>3</v>
      </c>
      <c r="M57" s="305">
        <v>3</v>
      </c>
      <c r="N57" s="305">
        <v>2</v>
      </c>
      <c r="O57" s="306">
        <v>2</v>
      </c>
      <c r="P57" s="317">
        <v>3</v>
      </c>
      <c r="Q57" s="305">
        <v>3</v>
      </c>
      <c r="R57" s="305">
        <v>3</v>
      </c>
      <c r="S57" s="305">
        <v>2</v>
      </c>
      <c r="T57" s="318">
        <v>3</v>
      </c>
      <c r="U57" s="319">
        <v>2</v>
      </c>
      <c r="V57" s="305">
        <v>3</v>
      </c>
      <c r="W57" s="305">
        <v>2</v>
      </c>
      <c r="X57" s="305">
        <v>2</v>
      </c>
      <c r="Y57" s="318">
        <v>2</v>
      </c>
      <c r="Z57" s="319">
        <v>2</v>
      </c>
      <c r="AA57" s="305">
        <v>2</v>
      </c>
      <c r="AB57" s="318">
        <v>2</v>
      </c>
    </row>
    <row r="58" spans="2:28" x14ac:dyDescent="0.2">
      <c r="B58" s="334">
        <v>45043</v>
      </c>
      <c r="C58" s="304" t="s">
        <v>134</v>
      </c>
      <c r="D58" s="307" t="s">
        <v>87</v>
      </c>
      <c r="E58" s="307" t="s">
        <v>17</v>
      </c>
      <c r="F58" s="316">
        <v>46</v>
      </c>
      <c r="G58" s="317">
        <v>12</v>
      </c>
      <c r="H58" s="305">
        <v>12.5</v>
      </c>
      <c r="I58" s="305">
        <v>13.5</v>
      </c>
      <c r="J58" s="306">
        <v>8</v>
      </c>
      <c r="K58" s="317">
        <v>3</v>
      </c>
      <c r="L58" s="305">
        <v>2</v>
      </c>
      <c r="M58" s="305">
        <v>2</v>
      </c>
      <c r="N58" s="305">
        <v>2</v>
      </c>
      <c r="O58" s="306">
        <v>3</v>
      </c>
      <c r="P58" s="317">
        <v>2.5</v>
      </c>
      <c r="Q58" s="305">
        <v>2.5</v>
      </c>
      <c r="R58" s="305">
        <v>3</v>
      </c>
      <c r="S58" s="305">
        <v>2.5</v>
      </c>
      <c r="T58" s="318">
        <v>2</v>
      </c>
      <c r="U58" s="319">
        <v>3</v>
      </c>
      <c r="V58" s="305">
        <v>3</v>
      </c>
      <c r="W58" s="305">
        <v>2</v>
      </c>
      <c r="X58" s="305">
        <v>2.5</v>
      </c>
      <c r="Y58" s="318">
        <v>3</v>
      </c>
      <c r="Z58" s="319">
        <v>3</v>
      </c>
      <c r="AA58" s="305">
        <v>3</v>
      </c>
      <c r="AB58" s="318">
        <v>2</v>
      </c>
    </row>
    <row r="59" spans="2:28" x14ac:dyDescent="0.2">
      <c r="B59" s="334">
        <v>45085</v>
      </c>
      <c r="C59" s="304" t="s">
        <v>135</v>
      </c>
      <c r="D59" s="307" t="s">
        <v>87</v>
      </c>
      <c r="E59" s="307" t="s">
        <v>17</v>
      </c>
      <c r="F59" s="316">
        <v>46</v>
      </c>
      <c r="G59" s="317">
        <v>11</v>
      </c>
      <c r="H59" s="305">
        <v>14</v>
      </c>
      <c r="I59" s="305">
        <v>15</v>
      </c>
      <c r="J59" s="306">
        <v>6</v>
      </c>
      <c r="K59" s="317">
        <v>2</v>
      </c>
      <c r="L59" s="305">
        <v>2</v>
      </c>
      <c r="M59" s="305">
        <v>3</v>
      </c>
      <c r="N59" s="305">
        <v>2</v>
      </c>
      <c r="O59" s="306">
        <v>2</v>
      </c>
      <c r="P59" s="317">
        <v>3</v>
      </c>
      <c r="Q59" s="305">
        <v>3</v>
      </c>
      <c r="R59" s="305">
        <v>3</v>
      </c>
      <c r="S59" s="305">
        <v>3</v>
      </c>
      <c r="T59" s="318">
        <v>2</v>
      </c>
      <c r="U59" s="319">
        <v>3</v>
      </c>
      <c r="V59" s="305">
        <v>4</v>
      </c>
      <c r="W59" s="305">
        <v>2</v>
      </c>
      <c r="X59" s="305">
        <v>3</v>
      </c>
      <c r="Y59" s="318">
        <v>3</v>
      </c>
      <c r="Z59" s="319">
        <v>2</v>
      </c>
      <c r="AA59" s="305">
        <v>3</v>
      </c>
      <c r="AB59" s="318">
        <v>1</v>
      </c>
    </row>
    <row r="60" spans="2:28" x14ac:dyDescent="0.2">
      <c r="B60" s="334">
        <v>45043</v>
      </c>
      <c r="C60" s="304" t="s">
        <v>136</v>
      </c>
      <c r="D60" s="307" t="s">
        <v>87</v>
      </c>
      <c r="E60" s="307" t="s">
        <v>17</v>
      </c>
      <c r="F60" s="316">
        <v>58</v>
      </c>
      <c r="G60" s="317">
        <v>14</v>
      </c>
      <c r="H60" s="305">
        <v>16</v>
      </c>
      <c r="I60" s="305">
        <v>17</v>
      </c>
      <c r="J60" s="306">
        <v>11</v>
      </c>
      <c r="K60" s="317">
        <v>3</v>
      </c>
      <c r="L60" s="305">
        <v>2</v>
      </c>
      <c r="M60" s="305">
        <v>3</v>
      </c>
      <c r="N60" s="305">
        <v>3</v>
      </c>
      <c r="O60" s="306">
        <v>3</v>
      </c>
      <c r="P60" s="317">
        <v>3</v>
      </c>
      <c r="Q60" s="305">
        <v>3</v>
      </c>
      <c r="R60" s="305">
        <v>3</v>
      </c>
      <c r="S60" s="305">
        <v>3</v>
      </c>
      <c r="T60" s="318">
        <v>4</v>
      </c>
      <c r="U60" s="319">
        <v>3</v>
      </c>
      <c r="V60" s="305">
        <v>4</v>
      </c>
      <c r="W60" s="305">
        <v>3</v>
      </c>
      <c r="X60" s="305">
        <v>3</v>
      </c>
      <c r="Y60" s="318">
        <v>4</v>
      </c>
      <c r="Z60" s="319">
        <v>3</v>
      </c>
      <c r="AA60" s="305">
        <v>4</v>
      </c>
      <c r="AB60" s="318">
        <v>4</v>
      </c>
    </row>
    <row r="61" spans="2:28" x14ac:dyDescent="0.2">
      <c r="B61" s="334">
        <v>45057</v>
      </c>
      <c r="C61" s="304" t="s">
        <v>137</v>
      </c>
      <c r="D61" s="307" t="s">
        <v>87</v>
      </c>
      <c r="E61" s="307" t="s">
        <v>17</v>
      </c>
      <c r="F61" s="316">
        <v>57</v>
      </c>
      <c r="G61" s="317">
        <v>15</v>
      </c>
      <c r="H61" s="305">
        <v>15.5</v>
      </c>
      <c r="I61" s="305">
        <v>16.5</v>
      </c>
      <c r="J61" s="306">
        <v>10</v>
      </c>
      <c r="K61" s="317">
        <v>3</v>
      </c>
      <c r="L61" s="305">
        <v>3</v>
      </c>
      <c r="M61" s="305">
        <v>3</v>
      </c>
      <c r="N61" s="305">
        <v>3</v>
      </c>
      <c r="O61" s="306">
        <v>3</v>
      </c>
      <c r="P61" s="317">
        <v>3</v>
      </c>
      <c r="Q61" s="305">
        <v>3</v>
      </c>
      <c r="R61" s="305">
        <v>3</v>
      </c>
      <c r="S61" s="305">
        <v>3.5</v>
      </c>
      <c r="T61" s="318">
        <v>3</v>
      </c>
      <c r="U61" s="319">
        <v>3</v>
      </c>
      <c r="V61" s="305">
        <v>4</v>
      </c>
      <c r="W61" s="305">
        <v>3</v>
      </c>
      <c r="X61" s="305">
        <v>3</v>
      </c>
      <c r="Y61" s="318">
        <v>3.5</v>
      </c>
      <c r="Z61" s="319">
        <v>3.5</v>
      </c>
      <c r="AA61" s="305">
        <v>3.5</v>
      </c>
      <c r="AB61" s="318">
        <v>3</v>
      </c>
    </row>
    <row r="62" spans="2:28" x14ac:dyDescent="0.2">
      <c r="B62" s="334">
        <v>45057</v>
      </c>
      <c r="C62" s="304" t="s">
        <v>138</v>
      </c>
      <c r="D62" s="307" t="s">
        <v>87</v>
      </c>
      <c r="E62" s="307" t="s">
        <v>17</v>
      </c>
      <c r="F62" s="316">
        <v>49</v>
      </c>
      <c r="G62" s="317">
        <v>14</v>
      </c>
      <c r="H62" s="305">
        <v>13</v>
      </c>
      <c r="I62" s="305">
        <v>16</v>
      </c>
      <c r="J62" s="306">
        <v>6</v>
      </c>
      <c r="K62" s="317">
        <v>3</v>
      </c>
      <c r="L62" s="305">
        <v>3</v>
      </c>
      <c r="M62" s="305">
        <v>3</v>
      </c>
      <c r="N62" s="305">
        <v>2</v>
      </c>
      <c r="O62" s="306">
        <v>3</v>
      </c>
      <c r="P62" s="317">
        <v>3</v>
      </c>
      <c r="Q62" s="305">
        <v>3</v>
      </c>
      <c r="R62" s="305">
        <v>2</v>
      </c>
      <c r="S62" s="305">
        <v>2</v>
      </c>
      <c r="T62" s="318">
        <v>3</v>
      </c>
      <c r="U62" s="319">
        <v>3</v>
      </c>
      <c r="V62" s="305">
        <v>4</v>
      </c>
      <c r="W62" s="305">
        <v>3</v>
      </c>
      <c r="X62" s="305">
        <v>3</v>
      </c>
      <c r="Y62" s="318">
        <v>3</v>
      </c>
      <c r="Z62" s="319">
        <v>2</v>
      </c>
      <c r="AA62" s="305">
        <v>2</v>
      </c>
      <c r="AB62" s="318">
        <v>2</v>
      </c>
    </row>
    <row r="63" spans="2:28" x14ac:dyDescent="0.2">
      <c r="B63" s="741">
        <v>45162</v>
      </c>
      <c r="C63" s="304" t="s">
        <v>139</v>
      </c>
      <c r="D63" s="305" t="s">
        <v>87</v>
      </c>
      <c r="E63" s="305" t="s">
        <v>21</v>
      </c>
      <c r="F63" s="316">
        <v>43</v>
      </c>
      <c r="G63" s="317">
        <v>9.5</v>
      </c>
      <c r="H63" s="305">
        <v>14.5</v>
      </c>
      <c r="I63" s="305">
        <v>12</v>
      </c>
      <c r="J63" s="306">
        <v>7</v>
      </c>
      <c r="K63" s="317">
        <v>2.5</v>
      </c>
      <c r="L63" s="305">
        <v>1</v>
      </c>
      <c r="M63" s="305">
        <v>3</v>
      </c>
      <c r="N63" s="305">
        <v>2</v>
      </c>
      <c r="O63" s="306">
        <v>1</v>
      </c>
      <c r="P63" s="317">
        <v>3</v>
      </c>
      <c r="Q63" s="305">
        <v>2.5</v>
      </c>
      <c r="R63" s="305">
        <v>3</v>
      </c>
      <c r="S63" s="305">
        <v>3</v>
      </c>
      <c r="T63" s="318">
        <v>3</v>
      </c>
      <c r="U63" s="319">
        <v>2</v>
      </c>
      <c r="V63" s="305">
        <v>4</v>
      </c>
      <c r="W63" s="305">
        <v>2</v>
      </c>
      <c r="X63" s="305">
        <v>1.5</v>
      </c>
      <c r="Y63" s="318">
        <v>2.5</v>
      </c>
      <c r="Z63" s="319">
        <v>2</v>
      </c>
      <c r="AA63" s="305">
        <v>3</v>
      </c>
      <c r="AB63" s="318">
        <v>2</v>
      </c>
    </row>
    <row r="64" spans="2:28" x14ac:dyDescent="0.2">
      <c r="B64" s="334">
        <v>45085</v>
      </c>
      <c r="C64" s="304" t="s">
        <v>140</v>
      </c>
      <c r="D64" s="305" t="s">
        <v>87</v>
      </c>
      <c r="E64" s="306" t="s">
        <v>21</v>
      </c>
      <c r="F64" s="316">
        <v>49</v>
      </c>
      <c r="G64" s="317">
        <v>11.5</v>
      </c>
      <c r="H64" s="305">
        <v>15</v>
      </c>
      <c r="I64" s="305">
        <v>16</v>
      </c>
      <c r="J64" s="306">
        <v>6.5</v>
      </c>
      <c r="K64" s="317">
        <v>2.5</v>
      </c>
      <c r="L64" s="305">
        <v>2</v>
      </c>
      <c r="M64" s="305">
        <v>2.5</v>
      </c>
      <c r="N64" s="305">
        <v>2.5</v>
      </c>
      <c r="O64" s="306">
        <v>2</v>
      </c>
      <c r="P64" s="317">
        <v>3</v>
      </c>
      <c r="Q64" s="305">
        <v>3</v>
      </c>
      <c r="R64" s="305">
        <v>3</v>
      </c>
      <c r="S64" s="305">
        <v>3</v>
      </c>
      <c r="T64" s="318">
        <v>3</v>
      </c>
      <c r="U64" s="319">
        <v>3</v>
      </c>
      <c r="V64" s="305">
        <v>4</v>
      </c>
      <c r="W64" s="305">
        <v>3</v>
      </c>
      <c r="X64" s="305">
        <v>3</v>
      </c>
      <c r="Y64" s="318">
        <v>3</v>
      </c>
      <c r="Z64" s="319">
        <v>2.5</v>
      </c>
      <c r="AA64" s="305">
        <v>2</v>
      </c>
      <c r="AB64" s="318">
        <v>2</v>
      </c>
    </row>
    <row r="65" spans="2:28" x14ac:dyDescent="0.2">
      <c r="B65" s="334">
        <v>45057</v>
      </c>
      <c r="C65" s="304" t="s">
        <v>141</v>
      </c>
      <c r="D65" s="307" t="s">
        <v>87</v>
      </c>
      <c r="E65" s="307" t="s">
        <v>17</v>
      </c>
      <c r="F65" s="316">
        <v>53</v>
      </c>
      <c r="G65" s="317">
        <v>14</v>
      </c>
      <c r="H65" s="305">
        <v>15</v>
      </c>
      <c r="I65" s="305">
        <v>17</v>
      </c>
      <c r="J65" s="306">
        <v>7</v>
      </c>
      <c r="K65" s="317">
        <v>3</v>
      </c>
      <c r="L65" s="305">
        <v>3</v>
      </c>
      <c r="M65" s="305">
        <v>3</v>
      </c>
      <c r="N65" s="305">
        <v>2</v>
      </c>
      <c r="O65" s="306">
        <v>3</v>
      </c>
      <c r="P65" s="317">
        <v>3</v>
      </c>
      <c r="Q65" s="305">
        <v>3</v>
      </c>
      <c r="R65" s="305">
        <v>3</v>
      </c>
      <c r="S65" s="305">
        <v>3</v>
      </c>
      <c r="T65" s="318">
        <v>3</v>
      </c>
      <c r="U65" s="319">
        <v>3</v>
      </c>
      <c r="V65" s="305">
        <v>4</v>
      </c>
      <c r="W65" s="305">
        <v>3</v>
      </c>
      <c r="X65" s="305">
        <v>3</v>
      </c>
      <c r="Y65" s="318">
        <v>4</v>
      </c>
      <c r="Z65" s="319">
        <v>2</v>
      </c>
      <c r="AA65" s="305">
        <v>3</v>
      </c>
      <c r="AB65" s="318">
        <v>2</v>
      </c>
    </row>
    <row r="66" spans="2:28" x14ac:dyDescent="0.2">
      <c r="B66" s="334">
        <v>45057</v>
      </c>
      <c r="C66" s="304" t="s">
        <v>142</v>
      </c>
      <c r="D66" s="307" t="s">
        <v>87</v>
      </c>
      <c r="E66" s="307" t="s">
        <v>17</v>
      </c>
      <c r="F66" s="316">
        <v>51</v>
      </c>
      <c r="G66" s="317">
        <v>15</v>
      </c>
      <c r="H66" s="305">
        <v>14</v>
      </c>
      <c r="I66" s="305">
        <v>15</v>
      </c>
      <c r="J66" s="306">
        <v>7</v>
      </c>
      <c r="K66" s="317">
        <v>3</v>
      </c>
      <c r="L66" s="305">
        <v>3</v>
      </c>
      <c r="M66" s="305">
        <v>3</v>
      </c>
      <c r="N66" s="305">
        <v>3</v>
      </c>
      <c r="O66" s="306">
        <v>3</v>
      </c>
      <c r="P66" s="317">
        <v>3</v>
      </c>
      <c r="Q66" s="305">
        <v>3</v>
      </c>
      <c r="R66" s="305">
        <v>3</v>
      </c>
      <c r="S66" s="305">
        <v>3</v>
      </c>
      <c r="T66" s="318">
        <v>2</v>
      </c>
      <c r="U66" s="319">
        <v>3</v>
      </c>
      <c r="V66" s="305">
        <v>3</v>
      </c>
      <c r="W66" s="305">
        <v>3</v>
      </c>
      <c r="X66" s="305">
        <v>3</v>
      </c>
      <c r="Y66" s="318">
        <v>3</v>
      </c>
      <c r="Z66" s="319">
        <v>3</v>
      </c>
      <c r="AA66" s="305">
        <v>3</v>
      </c>
      <c r="AB66" s="318">
        <v>1</v>
      </c>
    </row>
    <row r="67" spans="2:28" x14ac:dyDescent="0.2">
      <c r="B67" s="334">
        <v>45071</v>
      </c>
      <c r="C67" s="304" t="s">
        <v>143</v>
      </c>
      <c r="D67" s="307" t="s">
        <v>87</v>
      </c>
      <c r="E67" s="307" t="s">
        <v>17</v>
      </c>
      <c r="F67" s="320">
        <v>52</v>
      </c>
      <c r="G67" s="321">
        <v>14.5</v>
      </c>
      <c r="H67" s="322">
        <v>15</v>
      </c>
      <c r="I67" s="322">
        <v>14</v>
      </c>
      <c r="J67" s="323">
        <v>8</v>
      </c>
      <c r="K67" s="321">
        <v>3</v>
      </c>
      <c r="L67" s="322">
        <v>3</v>
      </c>
      <c r="M67" s="322">
        <v>3</v>
      </c>
      <c r="N67" s="322">
        <v>2.5</v>
      </c>
      <c r="O67" s="323">
        <v>3</v>
      </c>
      <c r="P67" s="321">
        <v>3</v>
      </c>
      <c r="Q67" s="322">
        <v>3</v>
      </c>
      <c r="R67" s="322">
        <v>3</v>
      </c>
      <c r="S67" s="322">
        <v>3</v>
      </c>
      <c r="T67" s="324">
        <v>3</v>
      </c>
      <c r="U67" s="325">
        <v>3</v>
      </c>
      <c r="V67" s="322">
        <v>4</v>
      </c>
      <c r="W67" s="322">
        <v>2</v>
      </c>
      <c r="X67" s="322">
        <v>2.5</v>
      </c>
      <c r="Y67" s="324">
        <v>2.5</v>
      </c>
      <c r="Z67" s="325">
        <v>2</v>
      </c>
      <c r="AA67" s="322">
        <v>3</v>
      </c>
      <c r="AB67" s="324">
        <v>3</v>
      </c>
    </row>
    <row r="68" spans="2:28" x14ac:dyDescent="0.2">
      <c r="B68" s="741">
        <v>45148</v>
      </c>
      <c r="C68" s="304" t="s">
        <v>144</v>
      </c>
      <c r="D68" s="307" t="s">
        <v>87</v>
      </c>
      <c r="E68" s="307" t="s">
        <v>121</v>
      </c>
      <c r="F68" s="316">
        <v>41</v>
      </c>
      <c r="G68" s="317">
        <v>11</v>
      </c>
      <c r="H68" s="305">
        <v>14</v>
      </c>
      <c r="I68" s="305">
        <v>11</v>
      </c>
      <c r="J68" s="306">
        <v>5</v>
      </c>
      <c r="K68" s="317">
        <v>3</v>
      </c>
      <c r="L68" s="305">
        <v>1</v>
      </c>
      <c r="M68" s="305">
        <v>2.5</v>
      </c>
      <c r="N68" s="305">
        <v>2.5</v>
      </c>
      <c r="O68" s="306">
        <v>2</v>
      </c>
      <c r="P68" s="317">
        <v>3</v>
      </c>
      <c r="Q68" s="305">
        <v>3</v>
      </c>
      <c r="R68" s="305">
        <v>3</v>
      </c>
      <c r="S68" s="305">
        <v>3</v>
      </c>
      <c r="T68" s="318">
        <v>2</v>
      </c>
      <c r="U68" s="319">
        <v>2</v>
      </c>
      <c r="V68" s="305">
        <v>3</v>
      </c>
      <c r="W68" s="305">
        <v>2</v>
      </c>
      <c r="X68" s="305">
        <v>2</v>
      </c>
      <c r="Y68" s="318">
        <v>2</v>
      </c>
      <c r="Z68" s="319">
        <v>2</v>
      </c>
      <c r="AA68" s="305">
        <v>2</v>
      </c>
      <c r="AB68" s="318">
        <v>1</v>
      </c>
    </row>
    <row r="69" spans="2:28" x14ac:dyDescent="0.2">
      <c r="B69" s="334">
        <v>45043</v>
      </c>
      <c r="C69" s="304" t="s">
        <v>145</v>
      </c>
      <c r="D69" s="307" t="s">
        <v>87</v>
      </c>
      <c r="E69" s="307" t="s">
        <v>17</v>
      </c>
      <c r="F69" s="316">
        <v>53</v>
      </c>
      <c r="G69" s="317">
        <v>15</v>
      </c>
      <c r="H69" s="305">
        <v>15</v>
      </c>
      <c r="I69" s="305">
        <v>15</v>
      </c>
      <c r="J69" s="306">
        <v>7.5</v>
      </c>
      <c r="K69" s="317">
        <v>3</v>
      </c>
      <c r="L69" s="305">
        <v>3</v>
      </c>
      <c r="M69" s="305">
        <v>3</v>
      </c>
      <c r="N69" s="305">
        <v>3</v>
      </c>
      <c r="O69" s="306">
        <v>3</v>
      </c>
      <c r="P69" s="317">
        <v>3</v>
      </c>
      <c r="Q69" s="305">
        <v>3</v>
      </c>
      <c r="R69" s="305">
        <v>3</v>
      </c>
      <c r="S69" s="305">
        <v>3</v>
      </c>
      <c r="T69" s="318">
        <v>3</v>
      </c>
      <c r="U69" s="319">
        <v>3</v>
      </c>
      <c r="V69" s="305">
        <v>3</v>
      </c>
      <c r="W69" s="305">
        <v>3</v>
      </c>
      <c r="X69" s="305">
        <v>3</v>
      </c>
      <c r="Y69" s="318">
        <v>3</v>
      </c>
      <c r="Z69" s="319">
        <v>2</v>
      </c>
      <c r="AA69" s="305">
        <v>3</v>
      </c>
      <c r="AB69" s="318">
        <v>2.5</v>
      </c>
    </row>
    <row r="70" spans="2:28" x14ac:dyDescent="0.2">
      <c r="B70" s="741">
        <v>45148</v>
      </c>
      <c r="C70" s="304" t="s">
        <v>146</v>
      </c>
      <c r="D70" s="307" t="s">
        <v>87</v>
      </c>
      <c r="E70" s="307" t="s">
        <v>121</v>
      </c>
      <c r="F70" s="316">
        <v>44</v>
      </c>
      <c r="G70" s="317">
        <v>13</v>
      </c>
      <c r="H70" s="305">
        <v>14</v>
      </c>
      <c r="I70" s="305">
        <v>11</v>
      </c>
      <c r="J70" s="306">
        <v>6</v>
      </c>
      <c r="K70" s="317">
        <v>3</v>
      </c>
      <c r="L70" s="305">
        <v>2.5</v>
      </c>
      <c r="M70" s="305">
        <v>3</v>
      </c>
      <c r="N70" s="305">
        <v>2</v>
      </c>
      <c r="O70" s="306">
        <v>2.5</v>
      </c>
      <c r="P70" s="317">
        <v>3</v>
      </c>
      <c r="Q70" s="305">
        <v>3</v>
      </c>
      <c r="R70" s="305">
        <v>3</v>
      </c>
      <c r="S70" s="305">
        <v>3</v>
      </c>
      <c r="T70" s="318">
        <v>2</v>
      </c>
      <c r="U70" s="319">
        <v>2</v>
      </c>
      <c r="V70" s="305">
        <v>3</v>
      </c>
      <c r="W70" s="305">
        <v>2</v>
      </c>
      <c r="X70" s="305">
        <v>2</v>
      </c>
      <c r="Y70" s="318">
        <v>2</v>
      </c>
      <c r="Z70" s="319">
        <v>3</v>
      </c>
      <c r="AA70" s="305">
        <v>2</v>
      </c>
      <c r="AB70" s="318">
        <v>1</v>
      </c>
    </row>
    <row r="71" spans="2:28" x14ac:dyDescent="0.2">
      <c r="B71" s="334">
        <v>45043</v>
      </c>
      <c r="C71" s="304" t="s">
        <v>147</v>
      </c>
      <c r="D71" s="307" t="s">
        <v>87</v>
      </c>
      <c r="E71" s="307" t="s">
        <v>17</v>
      </c>
      <c r="F71" s="316">
        <v>51</v>
      </c>
      <c r="G71" s="317">
        <v>15</v>
      </c>
      <c r="H71" s="305">
        <v>15</v>
      </c>
      <c r="I71" s="305">
        <v>13</v>
      </c>
      <c r="J71" s="306">
        <v>8</v>
      </c>
      <c r="K71" s="317">
        <v>3</v>
      </c>
      <c r="L71" s="305">
        <v>3</v>
      </c>
      <c r="M71" s="305">
        <v>3</v>
      </c>
      <c r="N71" s="305">
        <v>3</v>
      </c>
      <c r="O71" s="306">
        <v>3</v>
      </c>
      <c r="P71" s="317">
        <v>3</v>
      </c>
      <c r="Q71" s="305">
        <v>3</v>
      </c>
      <c r="R71" s="305">
        <v>3</v>
      </c>
      <c r="S71" s="305">
        <v>3</v>
      </c>
      <c r="T71" s="318">
        <v>3</v>
      </c>
      <c r="U71" s="319">
        <v>2</v>
      </c>
      <c r="V71" s="305">
        <v>4</v>
      </c>
      <c r="W71" s="305">
        <v>2</v>
      </c>
      <c r="X71" s="305">
        <v>2</v>
      </c>
      <c r="Y71" s="318">
        <v>3</v>
      </c>
      <c r="Z71" s="319">
        <v>2</v>
      </c>
      <c r="AA71" s="305">
        <v>3</v>
      </c>
      <c r="AB71" s="318">
        <v>3</v>
      </c>
    </row>
    <row r="72" spans="2:28" x14ac:dyDescent="0.2">
      <c r="B72" s="334">
        <v>45043</v>
      </c>
      <c r="C72" s="304" t="s">
        <v>148</v>
      </c>
      <c r="D72" s="307" t="s">
        <v>87</v>
      </c>
      <c r="E72" s="307" t="s">
        <v>21</v>
      </c>
      <c r="F72" s="316">
        <v>49</v>
      </c>
      <c r="G72" s="317">
        <v>13</v>
      </c>
      <c r="H72" s="305">
        <v>15</v>
      </c>
      <c r="I72" s="305">
        <v>13</v>
      </c>
      <c r="J72" s="306">
        <v>8</v>
      </c>
      <c r="K72" s="317">
        <v>3</v>
      </c>
      <c r="L72" s="305">
        <v>2</v>
      </c>
      <c r="M72" s="305">
        <v>3</v>
      </c>
      <c r="N72" s="305">
        <v>3</v>
      </c>
      <c r="O72" s="306">
        <v>2</v>
      </c>
      <c r="P72" s="317">
        <v>3</v>
      </c>
      <c r="Q72" s="305">
        <v>3</v>
      </c>
      <c r="R72" s="305">
        <v>3</v>
      </c>
      <c r="S72" s="305">
        <v>3</v>
      </c>
      <c r="T72" s="318">
        <v>3</v>
      </c>
      <c r="U72" s="319">
        <v>3</v>
      </c>
      <c r="V72" s="305">
        <v>3</v>
      </c>
      <c r="W72" s="305">
        <v>2</v>
      </c>
      <c r="X72" s="305">
        <v>2</v>
      </c>
      <c r="Y72" s="318">
        <v>3</v>
      </c>
      <c r="Z72" s="319">
        <v>2</v>
      </c>
      <c r="AA72" s="305">
        <v>3</v>
      </c>
      <c r="AB72" s="318">
        <v>3</v>
      </c>
    </row>
    <row r="73" spans="2:28" x14ac:dyDescent="0.2">
      <c r="B73" s="334">
        <v>45057</v>
      </c>
      <c r="C73" s="304" t="s">
        <v>149</v>
      </c>
      <c r="D73" s="307" t="s">
        <v>87</v>
      </c>
      <c r="E73" s="307" t="s">
        <v>17</v>
      </c>
      <c r="F73" s="316">
        <v>39</v>
      </c>
      <c r="G73" s="317">
        <v>11</v>
      </c>
      <c r="H73" s="305">
        <v>13</v>
      </c>
      <c r="I73" s="305">
        <v>10</v>
      </c>
      <c r="J73" s="306">
        <v>5</v>
      </c>
      <c r="K73" s="317">
        <v>3</v>
      </c>
      <c r="L73" s="305">
        <v>2</v>
      </c>
      <c r="M73" s="305">
        <v>2</v>
      </c>
      <c r="N73" s="305">
        <v>2</v>
      </c>
      <c r="O73" s="306">
        <v>2</v>
      </c>
      <c r="P73" s="317">
        <v>3</v>
      </c>
      <c r="Q73" s="305">
        <v>2</v>
      </c>
      <c r="R73" s="305">
        <v>3</v>
      </c>
      <c r="S73" s="305">
        <v>2</v>
      </c>
      <c r="T73" s="318">
        <v>3</v>
      </c>
      <c r="U73" s="319">
        <v>2</v>
      </c>
      <c r="V73" s="305">
        <v>2</v>
      </c>
      <c r="W73" s="305">
        <v>2</v>
      </c>
      <c r="X73" s="305">
        <v>2</v>
      </c>
      <c r="Y73" s="318">
        <v>2</v>
      </c>
      <c r="Z73" s="319">
        <v>2</v>
      </c>
      <c r="AA73" s="305">
        <v>2</v>
      </c>
      <c r="AB73" s="318">
        <v>1</v>
      </c>
    </row>
    <row r="74" spans="2:28" x14ac:dyDescent="0.2">
      <c r="B74" s="334">
        <v>45043</v>
      </c>
      <c r="C74" s="304" t="s">
        <v>150</v>
      </c>
      <c r="D74" s="307" t="s">
        <v>87</v>
      </c>
      <c r="E74" s="307" t="s">
        <v>17</v>
      </c>
      <c r="F74" s="316">
        <v>50</v>
      </c>
      <c r="G74" s="317">
        <v>13</v>
      </c>
      <c r="H74" s="305">
        <v>15</v>
      </c>
      <c r="I74" s="305">
        <v>14</v>
      </c>
      <c r="J74" s="306">
        <v>8</v>
      </c>
      <c r="K74" s="317">
        <v>3</v>
      </c>
      <c r="L74" s="305">
        <v>2</v>
      </c>
      <c r="M74" s="305">
        <v>3</v>
      </c>
      <c r="N74" s="305">
        <v>2</v>
      </c>
      <c r="O74" s="306">
        <v>3</v>
      </c>
      <c r="P74" s="317">
        <v>3</v>
      </c>
      <c r="Q74" s="305">
        <v>3</v>
      </c>
      <c r="R74" s="305">
        <v>3</v>
      </c>
      <c r="S74" s="305">
        <v>3</v>
      </c>
      <c r="T74" s="318">
        <v>3</v>
      </c>
      <c r="U74" s="319">
        <v>2</v>
      </c>
      <c r="V74" s="305">
        <v>4</v>
      </c>
      <c r="W74" s="305">
        <v>3</v>
      </c>
      <c r="X74" s="305">
        <v>3</v>
      </c>
      <c r="Y74" s="318">
        <v>2</v>
      </c>
      <c r="Z74" s="319">
        <v>2</v>
      </c>
      <c r="AA74" s="305">
        <v>3</v>
      </c>
      <c r="AB74" s="318">
        <v>3</v>
      </c>
    </row>
    <row r="75" spans="2:28" x14ac:dyDescent="0.2">
      <c r="B75" s="334">
        <v>45043</v>
      </c>
      <c r="C75" s="304" t="s">
        <v>151</v>
      </c>
      <c r="D75" s="307" t="s">
        <v>87</v>
      </c>
      <c r="E75" s="307" t="s">
        <v>17</v>
      </c>
      <c r="F75" s="316">
        <v>42</v>
      </c>
      <c r="G75" s="317">
        <v>12</v>
      </c>
      <c r="H75" s="305">
        <v>13</v>
      </c>
      <c r="I75" s="305">
        <v>11</v>
      </c>
      <c r="J75" s="306">
        <v>6</v>
      </c>
      <c r="K75" s="317">
        <v>3</v>
      </c>
      <c r="L75" s="305">
        <v>2</v>
      </c>
      <c r="M75" s="305">
        <v>3</v>
      </c>
      <c r="N75" s="305">
        <v>2</v>
      </c>
      <c r="O75" s="306">
        <v>2</v>
      </c>
      <c r="P75" s="317">
        <v>3</v>
      </c>
      <c r="Q75" s="305">
        <v>3</v>
      </c>
      <c r="R75" s="305">
        <v>3</v>
      </c>
      <c r="S75" s="305">
        <v>2</v>
      </c>
      <c r="T75" s="318">
        <v>2</v>
      </c>
      <c r="U75" s="319">
        <v>2</v>
      </c>
      <c r="V75" s="305">
        <v>3</v>
      </c>
      <c r="W75" s="305">
        <v>2</v>
      </c>
      <c r="X75" s="305">
        <v>2</v>
      </c>
      <c r="Y75" s="318">
        <v>2</v>
      </c>
      <c r="Z75" s="319">
        <v>2</v>
      </c>
      <c r="AA75" s="305">
        <v>2</v>
      </c>
      <c r="AB75" s="318">
        <v>2</v>
      </c>
    </row>
    <row r="76" spans="2:28" x14ac:dyDescent="0.2">
      <c r="B76" s="722">
        <v>45134</v>
      </c>
      <c r="C76" s="304" t="s">
        <v>152</v>
      </c>
      <c r="D76" s="307" t="s">
        <v>87</v>
      </c>
      <c r="E76" s="307" t="s">
        <v>17</v>
      </c>
      <c r="F76" s="316">
        <v>45</v>
      </c>
      <c r="G76" s="317">
        <v>12</v>
      </c>
      <c r="H76" s="305">
        <v>14</v>
      </c>
      <c r="I76" s="305">
        <v>11.5</v>
      </c>
      <c r="J76" s="306">
        <v>7</v>
      </c>
      <c r="K76" s="317">
        <v>3</v>
      </c>
      <c r="L76" s="305">
        <v>2</v>
      </c>
      <c r="M76" s="305">
        <v>2</v>
      </c>
      <c r="N76" s="305">
        <v>2</v>
      </c>
      <c r="O76" s="306">
        <v>3</v>
      </c>
      <c r="P76" s="317">
        <v>3</v>
      </c>
      <c r="Q76" s="305">
        <v>3</v>
      </c>
      <c r="R76" s="305">
        <v>3</v>
      </c>
      <c r="S76" s="305">
        <v>3</v>
      </c>
      <c r="T76" s="318">
        <v>2</v>
      </c>
      <c r="U76" s="319">
        <v>2</v>
      </c>
      <c r="V76" s="305">
        <v>3.5</v>
      </c>
      <c r="W76" s="305">
        <v>2</v>
      </c>
      <c r="X76" s="305">
        <v>2</v>
      </c>
      <c r="Y76" s="318">
        <v>2</v>
      </c>
      <c r="Z76" s="319">
        <v>3</v>
      </c>
      <c r="AA76" s="305">
        <v>3</v>
      </c>
      <c r="AB76" s="318">
        <v>1</v>
      </c>
    </row>
    <row r="77" spans="2:28" x14ac:dyDescent="0.2">
      <c r="B77" s="334">
        <v>45057</v>
      </c>
      <c r="C77" s="304" t="s">
        <v>153</v>
      </c>
      <c r="D77" s="307" t="s">
        <v>87</v>
      </c>
      <c r="E77" s="307" t="s">
        <v>17</v>
      </c>
      <c r="F77" s="316">
        <v>54</v>
      </c>
      <c r="G77" s="317">
        <v>15</v>
      </c>
      <c r="H77" s="305">
        <v>15.5</v>
      </c>
      <c r="I77" s="305">
        <v>14.5</v>
      </c>
      <c r="J77" s="306">
        <v>9</v>
      </c>
      <c r="K77" s="317">
        <v>3</v>
      </c>
      <c r="L77" s="305">
        <v>3.5</v>
      </c>
      <c r="M77" s="305">
        <v>3</v>
      </c>
      <c r="N77" s="305">
        <v>2.5</v>
      </c>
      <c r="O77" s="306">
        <v>3</v>
      </c>
      <c r="P77" s="317">
        <v>3</v>
      </c>
      <c r="Q77" s="305">
        <v>3</v>
      </c>
      <c r="R77" s="305">
        <v>3</v>
      </c>
      <c r="S77" s="305">
        <v>3</v>
      </c>
      <c r="T77" s="318">
        <v>3.5</v>
      </c>
      <c r="U77" s="319">
        <v>3</v>
      </c>
      <c r="V77" s="305">
        <v>3</v>
      </c>
      <c r="W77" s="305">
        <v>2</v>
      </c>
      <c r="X77" s="305">
        <v>3</v>
      </c>
      <c r="Y77" s="318">
        <v>3.5</v>
      </c>
      <c r="Z77" s="319">
        <v>3</v>
      </c>
      <c r="AA77" s="305">
        <v>3</v>
      </c>
      <c r="AB77" s="318">
        <v>3</v>
      </c>
    </row>
    <row r="78" spans="2:28" x14ac:dyDescent="0.2">
      <c r="B78" s="334">
        <v>45043</v>
      </c>
      <c r="C78" s="304" t="s">
        <v>154</v>
      </c>
      <c r="D78" s="305" t="s">
        <v>87</v>
      </c>
      <c r="E78" s="305" t="s">
        <v>17</v>
      </c>
      <c r="F78" s="316">
        <v>48</v>
      </c>
      <c r="G78" s="317">
        <v>15</v>
      </c>
      <c r="H78" s="305">
        <v>14</v>
      </c>
      <c r="I78" s="305">
        <v>13</v>
      </c>
      <c r="J78" s="306">
        <v>6</v>
      </c>
      <c r="K78" s="317">
        <v>3</v>
      </c>
      <c r="L78" s="305">
        <v>3</v>
      </c>
      <c r="M78" s="305">
        <v>3</v>
      </c>
      <c r="N78" s="305">
        <v>3</v>
      </c>
      <c r="O78" s="306">
        <v>3</v>
      </c>
      <c r="P78" s="317">
        <v>3</v>
      </c>
      <c r="Q78" s="305">
        <v>3</v>
      </c>
      <c r="R78" s="305">
        <v>3</v>
      </c>
      <c r="S78" s="305">
        <v>3</v>
      </c>
      <c r="T78" s="318">
        <v>2</v>
      </c>
      <c r="U78" s="319">
        <v>3</v>
      </c>
      <c r="V78" s="305">
        <v>3</v>
      </c>
      <c r="W78" s="305">
        <v>2</v>
      </c>
      <c r="X78" s="305">
        <v>3</v>
      </c>
      <c r="Y78" s="318">
        <v>2</v>
      </c>
      <c r="Z78" s="319">
        <v>2</v>
      </c>
      <c r="AA78" s="305">
        <v>2</v>
      </c>
      <c r="AB78" s="318">
        <v>2</v>
      </c>
    </row>
    <row r="79" spans="2:28" x14ac:dyDescent="0.2">
      <c r="B79" s="334">
        <v>45043</v>
      </c>
      <c r="C79" s="304" t="s">
        <v>155</v>
      </c>
      <c r="D79" s="307" t="s">
        <v>87</v>
      </c>
      <c r="E79" s="307" t="s">
        <v>17</v>
      </c>
      <c r="F79" s="316">
        <v>51</v>
      </c>
      <c r="G79" s="317">
        <v>15</v>
      </c>
      <c r="H79" s="305">
        <v>14</v>
      </c>
      <c r="I79" s="305">
        <v>14</v>
      </c>
      <c r="J79" s="306">
        <v>8</v>
      </c>
      <c r="K79" s="317">
        <v>3</v>
      </c>
      <c r="L79" s="305">
        <v>3</v>
      </c>
      <c r="M79" s="305">
        <v>3</v>
      </c>
      <c r="N79" s="305">
        <v>3</v>
      </c>
      <c r="O79" s="306">
        <v>3</v>
      </c>
      <c r="P79" s="317">
        <v>3</v>
      </c>
      <c r="Q79" s="305">
        <v>3</v>
      </c>
      <c r="R79" s="305">
        <v>3</v>
      </c>
      <c r="S79" s="305">
        <v>2</v>
      </c>
      <c r="T79" s="318">
        <v>3</v>
      </c>
      <c r="U79" s="319">
        <v>2</v>
      </c>
      <c r="V79" s="305">
        <v>4</v>
      </c>
      <c r="W79" s="305">
        <v>2</v>
      </c>
      <c r="X79" s="305">
        <v>3</v>
      </c>
      <c r="Y79" s="318">
        <v>3</v>
      </c>
      <c r="Z79" s="319">
        <v>3</v>
      </c>
      <c r="AA79" s="305">
        <v>3</v>
      </c>
      <c r="AB79" s="318">
        <v>2</v>
      </c>
    </row>
    <row r="80" spans="2:28" x14ac:dyDescent="0.2">
      <c r="B80" s="334">
        <v>45071</v>
      </c>
      <c r="C80" s="304" t="s">
        <v>156</v>
      </c>
      <c r="D80" s="305" t="s">
        <v>87</v>
      </c>
      <c r="E80" s="305" t="s">
        <v>17</v>
      </c>
      <c r="F80" s="320">
        <v>48</v>
      </c>
      <c r="G80" s="321">
        <v>14</v>
      </c>
      <c r="H80" s="322">
        <v>14</v>
      </c>
      <c r="I80" s="322">
        <v>14</v>
      </c>
      <c r="J80" s="323">
        <v>6</v>
      </c>
      <c r="K80" s="321">
        <v>3</v>
      </c>
      <c r="L80" s="322">
        <v>3</v>
      </c>
      <c r="M80" s="322">
        <v>3</v>
      </c>
      <c r="N80" s="322">
        <v>2</v>
      </c>
      <c r="O80" s="323">
        <v>3</v>
      </c>
      <c r="P80" s="321">
        <v>3</v>
      </c>
      <c r="Q80" s="322">
        <v>3</v>
      </c>
      <c r="R80" s="322">
        <v>3</v>
      </c>
      <c r="S80" s="322">
        <v>3</v>
      </c>
      <c r="T80" s="324">
        <v>2</v>
      </c>
      <c r="U80" s="325">
        <v>3</v>
      </c>
      <c r="V80" s="322">
        <v>4</v>
      </c>
      <c r="W80" s="322">
        <v>3</v>
      </c>
      <c r="X80" s="322">
        <v>2</v>
      </c>
      <c r="Y80" s="324">
        <v>2</v>
      </c>
      <c r="Z80" s="325">
        <v>3</v>
      </c>
      <c r="AA80" s="322">
        <v>2</v>
      </c>
      <c r="AB80" s="324">
        <v>1</v>
      </c>
    </row>
    <row r="81" spans="2:28" x14ac:dyDescent="0.2">
      <c r="B81" s="334">
        <v>45043</v>
      </c>
      <c r="C81" s="304" t="s">
        <v>157</v>
      </c>
      <c r="D81" s="307" t="s">
        <v>87</v>
      </c>
      <c r="E81" s="307" t="s">
        <v>17</v>
      </c>
      <c r="F81" s="316">
        <v>50</v>
      </c>
      <c r="G81" s="317">
        <v>15</v>
      </c>
      <c r="H81" s="305">
        <v>15</v>
      </c>
      <c r="I81" s="305">
        <v>11</v>
      </c>
      <c r="J81" s="306">
        <v>9</v>
      </c>
      <c r="K81" s="317">
        <v>3</v>
      </c>
      <c r="L81" s="305">
        <v>3</v>
      </c>
      <c r="M81" s="305">
        <v>3</v>
      </c>
      <c r="N81" s="305">
        <v>3</v>
      </c>
      <c r="O81" s="306">
        <v>3</v>
      </c>
      <c r="P81" s="317">
        <v>3</v>
      </c>
      <c r="Q81" s="305">
        <v>3</v>
      </c>
      <c r="R81" s="305">
        <v>3</v>
      </c>
      <c r="S81" s="305">
        <v>3</v>
      </c>
      <c r="T81" s="318">
        <v>3</v>
      </c>
      <c r="U81" s="319">
        <v>3</v>
      </c>
      <c r="V81" s="305">
        <v>1</v>
      </c>
      <c r="W81" s="305">
        <v>1</v>
      </c>
      <c r="X81" s="305">
        <v>3</v>
      </c>
      <c r="Y81" s="318">
        <v>3</v>
      </c>
      <c r="Z81" s="319">
        <v>3</v>
      </c>
      <c r="AA81" s="305">
        <v>3</v>
      </c>
      <c r="AB81" s="318">
        <v>3</v>
      </c>
    </row>
    <row r="82" spans="2:28" x14ac:dyDescent="0.2">
      <c r="B82" s="334">
        <v>45043</v>
      </c>
      <c r="C82" s="304" t="s">
        <v>158</v>
      </c>
      <c r="D82" s="307" t="s">
        <v>87</v>
      </c>
      <c r="E82" s="307" t="s">
        <v>17</v>
      </c>
      <c r="F82" s="316">
        <v>44</v>
      </c>
      <c r="G82" s="317">
        <v>12</v>
      </c>
      <c r="H82" s="305">
        <v>14</v>
      </c>
      <c r="I82" s="305">
        <v>11</v>
      </c>
      <c r="J82" s="306">
        <v>7</v>
      </c>
      <c r="K82" s="317">
        <v>3</v>
      </c>
      <c r="L82" s="305">
        <v>2</v>
      </c>
      <c r="M82" s="305">
        <v>3</v>
      </c>
      <c r="N82" s="305">
        <v>2</v>
      </c>
      <c r="O82" s="306">
        <v>2</v>
      </c>
      <c r="P82" s="317">
        <v>3</v>
      </c>
      <c r="Q82" s="305">
        <v>3</v>
      </c>
      <c r="R82" s="305">
        <v>3</v>
      </c>
      <c r="S82" s="305">
        <v>3</v>
      </c>
      <c r="T82" s="318">
        <v>2</v>
      </c>
      <c r="U82" s="319">
        <v>2</v>
      </c>
      <c r="V82" s="305">
        <v>3</v>
      </c>
      <c r="W82" s="305">
        <v>2</v>
      </c>
      <c r="X82" s="305">
        <v>2</v>
      </c>
      <c r="Y82" s="318">
        <v>2</v>
      </c>
      <c r="Z82" s="319">
        <v>2</v>
      </c>
      <c r="AA82" s="305">
        <v>2</v>
      </c>
      <c r="AB82" s="318">
        <v>3</v>
      </c>
    </row>
    <row r="83" spans="2:28" x14ac:dyDescent="0.2">
      <c r="B83" s="334">
        <v>45071</v>
      </c>
      <c r="C83" s="304" t="s">
        <v>159</v>
      </c>
      <c r="D83" s="307" t="s">
        <v>87</v>
      </c>
      <c r="E83" s="307" t="s">
        <v>17</v>
      </c>
      <c r="F83" s="320">
        <v>45</v>
      </c>
      <c r="G83" s="321">
        <v>12</v>
      </c>
      <c r="H83" s="322">
        <v>14</v>
      </c>
      <c r="I83" s="322">
        <v>13</v>
      </c>
      <c r="J83" s="323">
        <v>6</v>
      </c>
      <c r="K83" s="321">
        <v>3</v>
      </c>
      <c r="L83" s="322">
        <v>2</v>
      </c>
      <c r="M83" s="322">
        <v>3</v>
      </c>
      <c r="N83" s="322">
        <v>2</v>
      </c>
      <c r="O83" s="323">
        <v>2</v>
      </c>
      <c r="P83" s="321">
        <v>3</v>
      </c>
      <c r="Q83" s="322">
        <v>3</v>
      </c>
      <c r="R83" s="322">
        <v>3</v>
      </c>
      <c r="S83" s="322">
        <v>3</v>
      </c>
      <c r="T83" s="324">
        <v>2</v>
      </c>
      <c r="U83" s="325">
        <v>2</v>
      </c>
      <c r="V83" s="322">
        <v>3</v>
      </c>
      <c r="W83" s="322">
        <v>3</v>
      </c>
      <c r="X83" s="322">
        <v>2</v>
      </c>
      <c r="Y83" s="324">
        <v>3</v>
      </c>
      <c r="Z83" s="325">
        <v>2</v>
      </c>
      <c r="AA83" s="322">
        <v>2</v>
      </c>
      <c r="AB83" s="324">
        <v>2</v>
      </c>
    </row>
    <row r="84" spans="2:28" x14ac:dyDescent="0.2">
      <c r="B84" s="334">
        <v>45071</v>
      </c>
      <c r="C84" s="304" t="s">
        <v>160</v>
      </c>
      <c r="D84" s="305" t="s">
        <v>87</v>
      </c>
      <c r="E84" s="305" t="s">
        <v>121</v>
      </c>
      <c r="F84" s="320">
        <v>45</v>
      </c>
      <c r="G84" s="321">
        <v>15</v>
      </c>
      <c r="H84" s="322">
        <v>13</v>
      </c>
      <c r="I84" s="322">
        <v>11</v>
      </c>
      <c r="J84" s="323">
        <v>6</v>
      </c>
      <c r="K84" s="321">
        <v>3</v>
      </c>
      <c r="L84" s="322">
        <v>3</v>
      </c>
      <c r="M84" s="322">
        <v>3</v>
      </c>
      <c r="N84" s="322">
        <v>3</v>
      </c>
      <c r="O84" s="323">
        <v>3</v>
      </c>
      <c r="P84" s="321">
        <v>3</v>
      </c>
      <c r="Q84" s="322">
        <v>3</v>
      </c>
      <c r="R84" s="322">
        <v>3</v>
      </c>
      <c r="S84" s="322">
        <v>2</v>
      </c>
      <c r="T84" s="324">
        <v>2</v>
      </c>
      <c r="U84" s="325">
        <v>2</v>
      </c>
      <c r="V84" s="322">
        <v>3</v>
      </c>
      <c r="W84" s="322">
        <v>2</v>
      </c>
      <c r="X84" s="322">
        <v>2</v>
      </c>
      <c r="Y84" s="324">
        <v>2</v>
      </c>
      <c r="Z84" s="325">
        <v>2</v>
      </c>
      <c r="AA84" s="322">
        <v>2</v>
      </c>
      <c r="AB84" s="324">
        <v>2</v>
      </c>
    </row>
    <row r="85" spans="2:28" x14ac:dyDescent="0.2">
      <c r="B85" s="334">
        <v>45043</v>
      </c>
      <c r="C85" s="304" t="s">
        <v>161</v>
      </c>
      <c r="D85" s="307" t="s">
        <v>87</v>
      </c>
      <c r="E85" s="307" t="s">
        <v>21</v>
      </c>
      <c r="F85" s="316">
        <v>56</v>
      </c>
      <c r="G85" s="317">
        <v>16</v>
      </c>
      <c r="H85" s="305">
        <v>14</v>
      </c>
      <c r="I85" s="305">
        <v>17</v>
      </c>
      <c r="J85" s="306">
        <v>9</v>
      </c>
      <c r="K85" s="317">
        <v>3</v>
      </c>
      <c r="L85" s="305">
        <v>4</v>
      </c>
      <c r="M85" s="305">
        <v>3</v>
      </c>
      <c r="N85" s="305">
        <v>3</v>
      </c>
      <c r="O85" s="306">
        <v>3</v>
      </c>
      <c r="P85" s="317">
        <v>3</v>
      </c>
      <c r="Q85" s="305">
        <v>3</v>
      </c>
      <c r="R85" s="305">
        <v>3</v>
      </c>
      <c r="S85" s="305">
        <v>3</v>
      </c>
      <c r="T85" s="318">
        <v>2</v>
      </c>
      <c r="U85" s="319">
        <v>3</v>
      </c>
      <c r="V85" s="305">
        <v>4</v>
      </c>
      <c r="W85" s="305">
        <v>4</v>
      </c>
      <c r="X85" s="305">
        <v>3</v>
      </c>
      <c r="Y85" s="318">
        <v>3</v>
      </c>
      <c r="Z85" s="319">
        <v>3</v>
      </c>
      <c r="AA85" s="305">
        <v>4</v>
      </c>
      <c r="AB85" s="318">
        <v>2</v>
      </c>
    </row>
    <row r="86" spans="2:28" x14ac:dyDescent="0.2">
      <c r="B86" s="334">
        <v>45057</v>
      </c>
      <c r="C86" s="304" t="s">
        <v>162</v>
      </c>
      <c r="D86" s="307" t="s">
        <v>87</v>
      </c>
      <c r="E86" s="307" t="s">
        <v>17</v>
      </c>
      <c r="F86" s="316">
        <v>45</v>
      </c>
      <c r="G86" s="317">
        <v>13</v>
      </c>
      <c r="H86" s="305">
        <v>14</v>
      </c>
      <c r="I86" s="305">
        <v>11</v>
      </c>
      <c r="J86" s="306">
        <v>7</v>
      </c>
      <c r="K86" s="317">
        <v>3</v>
      </c>
      <c r="L86" s="305">
        <v>2</v>
      </c>
      <c r="M86" s="305">
        <v>3</v>
      </c>
      <c r="N86" s="305">
        <v>2</v>
      </c>
      <c r="O86" s="306">
        <v>3</v>
      </c>
      <c r="P86" s="317">
        <v>3</v>
      </c>
      <c r="Q86" s="305">
        <v>3</v>
      </c>
      <c r="R86" s="305">
        <v>3</v>
      </c>
      <c r="S86" s="305">
        <v>3</v>
      </c>
      <c r="T86" s="318">
        <v>2</v>
      </c>
      <c r="U86" s="319">
        <v>3</v>
      </c>
      <c r="V86" s="305">
        <v>2</v>
      </c>
      <c r="W86" s="305">
        <v>2</v>
      </c>
      <c r="X86" s="305">
        <v>2</v>
      </c>
      <c r="Y86" s="318">
        <v>2</v>
      </c>
      <c r="Z86" s="319">
        <v>2</v>
      </c>
      <c r="AA86" s="305">
        <v>3</v>
      </c>
      <c r="AB86" s="318">
        <v>2</v>
      </c>
    </row>
    <row r="87" spans="2:28" x14ac:dyDescent="0.2">
      <c r="B87" s="335">
        <v>45043</v>
      </c>
      <c r="C87" s="308" t="s">
        <v>163</v>
      </c>
      <c r="D87" s="309" t="s">
        <v>87</v>
      </c>
      <c r="E87" s="309" t="s">
        <v>17</v>
      </c>
      <c r="F87" s="328">
        <v>40</v>
      </c>
      <c r="G87" s="329">
        <v>10.5</v>
      </c>
      <c r="H87" s="232">
        <v>12.5</v>
      </c>
      <c r="I87" s="232">
        <v>11</v>
      </c>
      <c r="J87" s="330">
        <v>6</v>
      </c>
      <c r="K87" s="329">
        <v>2.5</v>
      </c>
      <c r="L87" s="232">
        <v>2</v>
      </c>
      <c r="M87" s="232">
        <v>2</v>
      </c>
      <c r="N87" s="232">
        <v>2</v>
      </c>
      <c r="O87" s="330">
        <v>2</v>
      </c>
      <c r="P87" s="329">
        <v>3</v>
      </c>
      <c r="Q87" s="232">
        <v>2.5</v>
      </c>
      <c r="R87" s="232">
        <v>3</v>
      </c>
      <c r="S87" s="232">
        <v>2</v>
      </c>
      <c r="T87" s="331">
        <v>2</v>
      </c>
      <c r="U87" s="332">
        <v>2</v>
      </c>
      <c r="V87" s="232">
        <v>3</v>
      </c>
      <c r="W87" s="232">
        <v>2</v>
      </c>
      <c r="X87" s="232">
        <v>2</v>
      </c>
      <c r="Y87" s="331">
        <v>2</v>
      </c>
      <c r="Z87" s="332">
        <v>2</v>
      </c>
      <c r="AA87" s="232">
        <v>2</v>
      </c>
      <c r="AB87" s="331">
        <v>2</v>
      </c>
    </row>
    <row r="89" spans="2:28" ht="19" x14ac:dyDescent="0.25">
      <c r="G89" s="880" t="s">
        <v>164</v>
      </c>
      <c r="H89" s="881"/>
      <c r="I89" s="882"/>
      <c r="J89" s="888" t="s">
        <v>165</v>
      </c>
      <c r="K89" s="890" t="s">
        <v>62</v>
      </c>
      <c r="L89" s="890"/>
      <c r="M89" s="890"/>
      <c r="N89" s="890"/>
      <c r="O89" s="891"/>
      <c r="P89" s="892" t="s">
        <v>63</v>
      </c>
      <c r="Q89" s="893"/>
      <c r="R89" s="893"/>
      <c r="S89" s="893"/>
      <c r="T89" s="894"/>
      <c r="U89" s="895" t="s">
        <v>64</v>
      </c>
      <c r="V89" s="896"/>
      <c r="W89" s="896"/>
      <c r="X89" s="896"/>
      <c r="Y89" s="896"/>
      <c r="Z89" s="897" t="s">
        <v>65</v>
      </c>
      <c r="AA89" s="898"/>
      <c r="AB89" s="899"/>
    </row>
    <row r="90" spans="2:28" x14ac:dyDescent="0.2">
      <c r="G90" s="883"/>
      <c r="H90" s="884"/>
      <c r="I90" s="885"/>
      <c r="J90" s="889"/>
      <c r="K90" s="13">
        <v>1</v>
      </c>
      <c r="L90" s="14">
        <v>2</v>
      </c>
      <c r="M90" s="14">
        <v>3</v>
      </c>
      <c r="N90" s="14">
        <v>4</v>
      </c>
      <c r="O90" s="68">
        <v>5</v>
      </c>
      <c r="P90" s="13">
        <v>6</v>
      </c>
      <c r="Q90" s="14">
        <v>7</v>
      </c>
      <c r="R90" s="14">
        <v>8</v>
      </c>
      <c r="S90" s="14">
        <v>9</v>
      </c>
      <c r="T90" s="15">
        <v>10</v>
      </c>
      <c r="U90" s="69">
        <v>11</v>
      </c>
      <c r="V90" s="14">
        <v>12</v>
      </c>
      <c r="W90" s="14">
        <v>13</v>
      </c>
      <c r="X90" s="14">
        <v>14</v>
      </c>
      <c r="Y90" s="68">
        <v>15</v>
      </c>
      <c r="Z90" s="742">
        <v>16</v>
      </c>
      <c r="AA90" s="743">
        <v>17</v>
      </c>
      <c r="AB90" s="744">
        <v>18</v>
      </c>
    </row>
    <row r="91" spans="2:28" x14ac:dyDescent="0.2">
      <c r="G91" s="883"/>
      <c r="H91" s="884"/>
      <c r="I91" s="884"/>
      <c r="J91" s="103" t="s">
        <v>166</v>
      </c>
      <c r="K91" s="104"/>
      <c r="L91" s="23">
        <v>3</v>
      </c>
      <c r="M91" s="105"/>
      <c r="N91" s="23">
        <v>1</v>
      </c>
      <c r="O91" s="745">
        <v>2</v>
      </c>
      <c r="P91" s="107"/>
      <c r="Q91" s="105"/>
      <c r="R91" s="23">
        <v>1</v>
      </c>
      <c r="S91" s="105"/>
      <c r="T91" s="106"/>
      <c r="U91" s="107"/>
      <c r="V91" s="23">
        <v>4</v>
      </c>
      <c r="W91" s="23">
        <v>3</v>
      </c>
      <c r="X91" s="23">
        <v>5</v>
      </c>
      <c r="Y91" s="24">
        <v>1</v>
      </c>
      <c r="Z91" s="746"/>
      <c r="AA91" s="21">
        <v>2</v>
      </c>
      <c r="AB91" s="429">
        <v>13</v>
      </c>
    </row>
    <row r="92" spans="2:28" x14ac:dyDescent="0.2">
      <c r="G92" s="883"/>
      <c r="H92" s="884"/>
      <c r="I92" s="884"/>
      <c r="J92" s="111" t="s">
        <v>167</v>
      </c>
      <c r="K92" s="29">
        <v>10</v>
      </c>
      <c r="L92" s="113">
        <v>33</v>
      </c>
      <c r="M92" s="113">
        <v>9</v>
      </c>
      <c r="N92" s="113">
        <v>44</v>
      </c>
      <c r="O92" s="114">
        <v>23</v>
      </c>
      <c r="P92" s="32">
        <v>2</v>
      </c>
      <c r="Q92" s="113">
        <v>12</v>
      </c>
      <c r="R92" s="113">
        <v>6</v>
      </c>
      <c r="S92" s="113">
        <v>18</v>
      </c>
      <c r="T92" s="114">
        <v>41</v>
      </c>
      <c r="U92" s="32">
        <v>31</v>
      </c>
      <c r="V92" s="30">
        <v>2</v>
      </c>
      <c r="W92" s="113">
        <v>39</v>
      </c>
      <c r="X92" s="30">
        <v>38</v>
      </c>
      <c r="Y92" s="33">
        <v>29</v>
      </c>
      <c r="Z92" s="29">
        <v>47</v>
      </c>
      <c r="AA92" s="30">
        <v>27</v>
      </c>
      <c r="AB92" s="33">
        <v>34</v>
      </c>
    </row>
    <row r="93" spans="2:28" x14ac:dyDescent="0.2">
      <c r="G93" s="883"/>
      <c r="H93" s="884"/>
      <c r="I93" s="884"/>
      <c r="J93" s="27" t="s">
        <v>168</v>
      </c>
      <c r="K93" s="118">
        <v>62</v>
      </c>
      <c r="L93" s="113">
        <v>33</v>
      </c>
      <c r="M93" s="113">
        <v>60</v>
      </c>
      <c r="N93" s="113">
        <v>27</v>
      </c>
      <c r="O93" s="114">
        <v>47</v>
      </c>
      <c r="P93" s="119">
        <v>70</v>
      </c>
      <c r="Q93" s="113">
        <v>60</v>
      </c>
      <c r="R93" s="113">
        <v>64</v>
      </c>
      <c r="S93" s="113">
        <v>52</v>
      </c>
      <c r="T93" s="114">
        <v>30</v>
      </c>
      <c r="U93" s="119">
        <v>39</v>
      </c>
      <c r="V93" s="113">
        <v>30</v>
      </c>
      <c r="W93" s="113">
        <v>29</v>
      </c>
      <c r="X93" s="113">
        <v>29</v>
      </c>
      <c r="Y93" s="116">
        <v>39</v>
      </c>
      <c r="Z93" s="29">
        <v>24</v>
      </c>
      <c r="AA93" s="30">
        <v>40</v>
      </c>
      <c r="AB93" s="33">
        <v>24</v>
      </c>
    </row>
    <row r="94" spans="2:28" x14ac:dyDescent="0.2">
      <c r="G94" s="883"/>
      <c r="H94" s="884"/>
      <c r="I94" s="884"/>
      <c r="J94" s="27" t="s">
        <v>169</v>
      </c>
      <c r="K94" s="120"/>
      <c r="L94" s="121">
        <v>3</v>
      </c>
      <c r="M94" s="121">
        <v>3</v>
      </c>
      <c r="N94" s="122"/>
      <c r="O94" s="162"/>
      <c r="P94" s="115"/>
      <c r="Q94" s="122"/>
      <c r="R94" s="30">
        <v>1</v>
      </c>
      <c r="S94" s="121">
        <v>2</v>
      </c>
      <c r="T94" s="123">
        <v>1</v>
      </c>
      <c r="U94" s="365">
        <v>2</v>
      </c>
      <c r="V94" s="113">
        <v>36</v>
      </c>
      <c r="W94" s="30">
        <v>1</v>
      </c>
      <c r="X94" s="122"/>
      <c r="Y94" s="124">
        <v>3</v>
      </c>
      <c r="Z94" s="112"/>
      <c r="AA94" s="30">
        <v>2</v>
      </c>
      <c r="AB94" s="33">
        <v>1</v>
      </c>
    </row>
    <row r="95" spans="2:28" x14ac:dyDescent="0.2">
      <c r="G95" s="883"/>
      <c r="H95" s="884"/>
      <c r="I95" s="884"/>
      <c r="J95" s="27" t="s">
        <v>170</v>
      </c>
      <c r="K95" s="120"/>
      <c r="L95" s="122"/>
      <c r="M95" s="122"/>
      <c r="N95" s="122"/>
      <c r="O95" s="126"/>
      <c r="P95" s="115"/>
      <c r="Q95" s="122"/>
      <c r="R95" s="122"/>
      <c r="S95" s="122"/>
      <c r="T95" s="126"/>
      <c r="U95" s="115"/>
      <c r="V95" s="122"/>
      <c r="W95" s="122"/>
      <c r="X95" s="122"/>
      <c r="Y95" s="127"/>
      <c r="Z95" s="112"/>
      <c r="AA95" s="117"/>
      <c r="AB95" s="189"/>
    </row>
    <row r="96" spans="2:28" x14ac:dyDescent="0.2">
      <c r="G96" s="883"/>
      <c r="H96" s="884"/>
      <c r="I96" s="884"/>
      <c r="J96" s="128" t="s">
        <v>171</v>
      </c>
      <c r="K96" s="120"/>
      <c r="L96" s="122"/>
      <c r="M96" s="122"/>
      <c r="N96" s="122"/>
      <c r="O96" s="126"/>
      <c r="P96" s="115"/>
      <c r="Q96" s="122"/>
      <c r="R96" s="122"/>
      <c r="S96" s="122"/>
      <c r="T96" s="126"/>
      <c r="U96" s="115"/>
      <c r="V96" s="122"/>
      <c r="W96" s="122"/>
      <c r="X96" s="122"/>
      <c r="Y96" s="127"/>
      <c r="Z96" s="29">
        <v>1</v>
      </c>
      <c r="AA96" s="117"/>
      <c r="AB96" s="189"/>
    </row>
    <row r="97" spans="3:28" x14ac:dyDescent="0.2">
      <c r="G97" s="883"/>
      <c r="H97" s="884"/>
      <c r="I97" s="884"/>
      <c r="J97" s="128" t="s">
        <v>172</v>
      </c>
      <c r="K97" s="120"/>
      <c r="L97" s="122"/>
      <c r="M97" s="122"/>
      <c r="N97" s="122"/>
      <c r="O97" s="126"/>
      <c r="P97" s="115"/>
      <c r="Q97" s="122"/>
      <c r="R97" s="122"/>
      <c r="S97" s="122"/>
      <c r="T97" s="126"/>
      <c r="U97" s="115"/>
      <c r="V97" s="122"/>
      <c r="W97" s="122"/>
      <c r="X97" s="122"/>
      <c r="Y97" s="127"/>
      <c r="Z97" s="112"/>
      <c r="AA97" s="30">
        <v>1</v>
      </c>
      <c r="AB97" s="189"/>
    </row>
    <row r="98" spans="3:28" x14ac:dyDescent="0.2">
      <c r="G98" s="883"/>
      <c r="H98" s="884"/>
      <c r="I98" s="884"/>
      <c r="J98" s="128" t="s">
        <v>173</v>
      </c>
      <c r="K98" s="120"/>
      <c r="L98" s="122"/>
      <c r="M98" s="122"/>
      <c r="N98" s="122"/>
      <c r="O98" s="126"/>
      <c r="P98" s="115"/>
      <c r="Q98" s="122"/>
      <c r="R98" s="122"/>
      <c r="S98" s="122"/>
      <c r="T98" s="126"/>
      <c r="U98" s="115"/>
      <c r="V98" s="122"/>
      <c r="W98" s="122"/>
      <c r="X98" s="122"/>
      <c r="Y98" s="127"/>
      <c r="Z98" s="112"/>
      <c r="AA98" s="117"/>
      <c r="AB98" s="189"/>
    </row>
    <row r="99" spans="3:28" x14ac:dyDescent="0.2">
      <c r="G99" s="886"/>
      <c r="H99" s="887"/>
      <c r="I99" s="887"/>
      <c r="J99" s="129" t="s">
        <v>174</v>
      </c>
      <c r="K99" s="130"/>
      <c r="L99" s="131"/>
      <c r="M99" s="131"/>
      <c r="N99" s="131"/>
      <c r="O99" s="132"/>
      <c r="P99" s="133"/>
      <c r="Q99" s="131"/>
      <c r="R99" s="131"/>
      <c r="S99" s="131"/>
      <c r="T99" s="132"/>
      <c r="U99" s="133"/>
      <c r="V99" s="131"/>
      <c r="W99" s="131"/>
      <c r="X99" s="131"/>
      <c r="Y99" s="134"/>
      <c r="Z99" s="747"/>
      <c r="AA99" s="748"/>
      <c r="AB99" s="749"/>
    </row>
    <row r="103" spans="3:28" ht="48" x14ac:dyDescent="0.2">
      <c r="C103" s="833" t="s">
        <v>11</v>
      </c>
      <c r="D103" s="135" t="s">
        <v>12</v>
      </c>
      <c r="E103" s="136" t="s">
        <v>13</v>
      </c>
      <c r="F103" s="137" t="s">
        <v>14</v>
      </c>
      <c r="G103" s="137" t="s">
        <v>15</v>
      </c>
      <c r="H103" s="138" t="s">
        <v>16</v>
      </c>
    </row>
    <row r="104" spans="3:28" x14ac:dyDescent="0.2">
      <c r="C104" s="834"/>
      <c r="D104" s="174" t="s">
        <v>17</v>
      </c>
      <c r="E104" s="140" t="s">
        <v>44</v>
      </c>
      <c r="F104" s="140">
        <v>48.6</v>
      </c>
      <c r="G104" s="140" t="s">
        <v>45</v>
      </c>
      <c r="H104" s="141"/>
    </row>
    <row r="105" spans="3:28" x14ac:dyDescent="0.2">
      <c r="C105" s="834"/>
      <c r="D105" s="378" t="s">
        <v>21</v>
      </c>
      <c r="E105" s="30" t="s">
        <v>46</v>
      </c>
      <c r="F105" s="121">
        <v>47.5</v>
      </c>
      <c r="G105" s="121" t="s">
        <v>47</v>
      </c>
      <c r="H105" s="375"/>
    </row>
    <row r="106" spans="3:28" x14ac:dyDescent="0.2">
      <c r="C106" s="834"/>
      <c r="D106" s="378" t="s">
        <v>24</v>
      </c>
      <c r="E106" s="121" t="s">
        <v>48</v>
      </c>
      <c r="F106" s="121">
        <v>41.5</v>
      </c>
      <c r="G106" s="121" t="s">
        <v>49</v>
      </c>
      <c r="H106" s="375"/>
    </row>
    <row r="107" spans="3:28" x14ac:dyDescent="0.2">
      <c r="C107" s="834"/>
      <c r="D107" s="174" t="s">
        <v>27</v>
      </c>
      <c r="E107" s="190" t="s">
        <v>50</v>
      </c>
      <c r="F107" s="190">
        <v>47</v>
      </c>
      <c r="G107" s="190" t="s">
        <v>51</v>
      </c>
      <c r="H107" s="175"/>
    </row>
    <row r="108" spans="3:28" x14ac:dyDescent="0.2">
      <c r="C108" s="834"/>
      <c r="D108" s="176" t="s">
        <v>31</v>
      </c>
      <c r="E108" s="166" t="s">
        <v>52</v>
      </c>
      <c r="F108" s="166">
        <v>50.5</v>
      </c>
      <c r="G108" s="166" t="s">
        <v>53</v>
      </c>
      <c r="H108" s="177"/>
    </row>
    <row r="109" spans="3:28" x14ac:dyDescent="0.2">
      <c r="C109" s="834"/>
      <c r="D109" s="172" t="s">
        <v>34</v>
      </c>
      <c r="E109" s="336" t="s">
        <v>50</v>
      </c>
      <c r="F109" s="336">
        <v>44</v>
      </c>
      <c r="G109" s="336" t="s">
        <v>51</v>
      </c>
      <c r="H109" s="173"/>
    </row>
    <row r="110" spans="3:28" x14ac:dyDescent="0.2">
      <c r="C110" s="835"/>
      <c r="D110" s="678" t="s">
        <v>38</v>
      </c>
      <c r="E110" s="81" t="s">
        <v>54</v>
      </c>
      <c r="F110" s="81">
        <v>48.2</v>
      </c>
      <c r="G110" s="81" t="s">
        <v>55</v>
      </c>
      <c r="H110" s="153"/>
    </row>
  </sheetData>
  <mergeCells count="34">
    <mergeCell ref="F10:G10"/>
    <mergeCell ref="K10:M10"/>
    <mergeCell ref="C10:E10"/>
    <mergeCell ref="A1:Y1"/>
    <mergeCell ref="A5:C9"/>
    <mergeCell ref="G5:G6"/>
    <mergeCell ref="H5:K5"/>
    <mergeCell ref="L5:P5"/>
    <mergeCell ref="Q5:U5"/>
    <mergeCell ref="V5:Z5"/>
    <mergeCell ref="B3:M3"/>
    <mergeCell ref="B14:B15"/>
    <mergeCell ref="C14:C15"/>
    <mergeCell ref="D14:D15"/>
    <mergeCell ref="E14:E15"/>
    <mergeCell ref="F14:F15"/>
    <mergeCell ref="Z89:AB89"/>
    <mergeCell ref="Z14:AB14"/>
    <mergeCell ref="AA5:AC5"/>
    <mergeCell ref="I12:K12"/>
    <mergeCell ref="N12:P12"/>
    <mergeCell ref="S12:U12"/>
    <mergeCell ref="X12:Z12"/>
    <mergeCell ref="H10:J10"/>
    <mergeCell ref="C103:C110"/>
    <mergeCell ref="G14:J14"/>
    <mergeCell ref="K14:O14"/>
    <mergeCell ref="P14:T14"/>
    <mergeCell ref="U14:Y14"/>
    <mergeCell ref="G89:I99"/>
    <mergeCell ref="J89:J90"/>
    <mergeCell ref="K89:O89"/>
    <mergeCell ref="P89:T89"/>
    <mergeCell ref="U89:Y89"/>
  </mergeCells>
  <conditionalFormatting sqref="K14:AB14 L15:AB15">
    <cfRule type="cellIs" dxfId="14" priority="3" operator="equal">
      <formula>1</formula>
    </cfRule>
  </conditionalFormatting>
  <conditionalFormatting sqref="K16:AB87">
    <cfRule type="cellIs" dxfId="13" priority="1" operator="between">
      <formula>1</formula>
      <formula>1.9</formula>
    </cfRule>
    <cfRule type="cellIs" dxfId="12" priority="2" operator="between">
      <formula>2</formula>
      <formula>2.9</formula>
    </cfRule>
  </conditionalFormatting>
  <conditionalFormatting sqref="L5:AC5">
    <cfRule type="cellIs" dxfId="11" priority="4" operator="equal">
      <formula>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A1986-6847-4FAF-9781-98ED1FC9AAFF}">
  <dimension ref="A1:Y167"/>
  <sheetViews>
    <sheetView workbookViewId="0">
      <selection activeCell="P130" sqref="P130"/>
    </sheetView>
  </sheetViews>
  <sheetFormatPr baseColWidth="10" defaultColWidth="8.83203125" defaultRowHeight="15" x14ac:dyDescent="0.2"/>
  <cols>
    <col min="1" max="1" width="16" customWidth="1"/>
    <col min="2" max="2" width="11.5" bestFit="1" customWidth="1"/>
    <col min="3" max="3" width="29.5" customWidth="1"/>
    <col min="4" max="4" width="21.6640625" customWidth="1"/>
    <col min="5" max="5" width="18.33203125" bestFit="1" customWidth="1"/>
    <col min="6" max="6" width="13.5" customWidth="1"/>
    <col min="7" max="8" width="11.5" customWidth="1"/>
  </cols>
  <sheetData>
    <row r="1" spans="1:25" ht="33" x14ac:dyDescent="0.2">
      <c r="A1" s="925" t="s">
        <v>175</v>
      </c>
      <c r="B1" s="926"/>
      <c r="C1" s="926"/>
      <c r="D1" s="926"/>
      <c r="E1" s="926"/>
      <c r="F1" s="926"/>
      <c r="G1" s="926"/>
      <c r="H1" s="926"/>
      <c r="I1" s="926"/>
      <c r="J1" s="926"/>
      <c r="K1" s="926"/>
      <c r="L1" s="926"/>
      <c r="M1" s="926"/>
      <c r="N1" s="926"/>
      <c r="O1" s="926"/>
      <c r="P1" s="926"/>
      <c r="Q1" s="926"/>
      <c r="R1" s="926"/>
      <c r="S1" s="926"/>
      <c r="T1" s="926"/>
      <c r="U1" s="926"/>
      <c r="V1" s="926"/>
      <c r="W1" s="926"/>
      <c r="X1" s="927"/>
    </row>
    <row r="2" spans="1:25" ht="33" x14ac:dyDescent="0.2">
      <c r="A2" s="62"/>
      <c r="B2" s="63"/>
      <c r="C2" s="63"/>
      <c r="D2" s="63"/>
      <c r="E2" s="63"/>
      <c r="F2" s="63"/>
      <c r="G2" s="63"/>
      <c r="H2" s="63"/>
      <c r="I2" s="63"/>
      <c r="J2" s="63"/>
      <c r="K2" s="63"/>
      <c r="L2" s="63"/>
      <c r="M2" s="63"/>
      <c r="N2" s="62"/>
      <c r="O2" s="62"/>
      <c r="P2" s="62"/>
      <c r="Q2" s="62"/>
      <c r="R2" s="62"/>
      <c r="S2" s="62"/>
      <c r="T2" s="62"/>
      <c r="U2" s="62"/>
      <c r="V2" s="62"/>
      <c r="W2" s="62"/>
      <c r="X2" s="62"/>
    </row>
    <row r="3" spans="1:25" ht="146.25" customHeight="1" x14ac:dyDescent="0.2">
      <c r="A3" s="64" t="s">
        <v>176</v>
      </c>
      <c r="B3" s="933" t="s">
        <v>177</v>
      </c>
      <c r="C3" s="934"/>
      <c r="D3" s="934"/>
      <c r="E3" s="934"/>
      <c r="F3" s="934"/>
      <c r="G3" s="934"/>
      <c r="H3" s="934"/>
      <c r="I3" s="934"/>
      <c r="J3" s="934"/>
      <c r="K3" s="934"/>
      <c r="L3" s="934"/>
      <c r="M3" s="935"/>
    </row>
    <row r="5" spans="1:25" ht="19" x14ac:dyDescent="0.25">
      <c r="A5" s="880" t="s">
        <v>178</v>
      </c>
      <c r="B5" s="881"/>
      <c r="C5" s="881"/>
      <c r="D5" s="2"/>
      <c r="E5" s="3"/>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9" x14ac:dyDescent="0.2">
      <c r="A6" s="883"/>
      <c r="B6" s="884"/>
      <c r="C6" s="884"/>
      <c r="D6" s="4"/>
      <c r="E6" s="65"/>
      <c r="F6" s="976"/>
      <c r="G6" s="66" t="s">
        <v>66</v>
      </c>
      <c r="H6" s="7" t="s">
        <v>67</v>
      </c>
      <c r="I6" s="67" t="s">
        <v>68</v>
      </c>
      <c r="J6" s="13">
        <v>1</v>
      </c>
      <c r="K6" s="14">
        <v>2</v>
      </c>
      <c r="L6" s="14">
        <v>3</v>
      </c>
      <c r="M6" s="14">
        <v>4</v>
      </c>
      <c r="N6" s="68">
        <v>5</v>
      </c>
      <c r="O6" s="13">
        <v>6</v>
      </c>
      <c r="P6" s="14">
        <v>7</v>
      </c>
      <c r="Q6" s="14">
        <v>8</v>
      </c>
      <c r="R6" s="14">
        <v>9</v>
      </c>
      <c r="S6" s="15">
        <v>10</v>
      </c>
      <c r="T6" s="69">
        <v>11</v>
      </c>
      <c r="U6" s="14">
        <v>12</v>
      </c>
      <c r="V6" s="14">
        <v>13</v>
      </c>
      <c r="W6" s="14">
        <v>14</v>
      </c>
      <c r="X6" s="15">
        <v>15</v>
      </c>
    </row>
    <row r="7" spans="1:25" ht="19" x14ac:dyDescent="0.2">
      <c r="A7" s="883"/>
      <c r="B7" s="884"/>
      <c r="C7" s="884"/>
      <c r="D7" s="4"/>
      <c r="E7" s="70" t="s">
        <v>70</v>
      </c>
      <c r="F7" s="785">
        <v>42.625</v>
      </c>
      <c r="G7" s="286">
        <v>15.375</v>
      </c>
      <c r="H7" s="286">
        <v>13.75</v>
      </c>
      <c r="I7" s="286">
        <v>13.375</v>
      </c>
      <c r="J7" s="756">
        <v>3.125</v>
      </c>
      <c r="K7" s="757">
        <v>2.75</v>
      </c>
      <c r="L7" s="757">
        <v>3.5625</v>
      </c>
      <c r="M7" s="757">
        <v>3.5</v>
      </c>
      <c r="N7" s="758">
        <v>2.4375</v>
      </c>
      <c r="O7" s="756">
        <v>3.125</v>
      </c>
      <c r="P7" s="757">
        <v>3</v>
      </c>
      <c r="Q7" s="757">
        <v>2.375</v>
      </c>
      <c r="R7" s="757">
        <v>2.875</v>
      </c>
      <c r="S7" s="759">
        <v>2.375</v>
      </c>
      <c r="T7" s="760">
        <v>2.6875</v>
      </c>
      <c r="U7" s="757">
        <v>3.1875</v>
      </c>
      <c r="V7" s="757">
        <v>2.0625</v>
      </c>
      <c r="W7" s="757">
        <v>2.6875</v>
      </c>
      <c r="X7" s="759">
        <v>2.75</v>
      </c>
      <c r="Y7" s="100"/>
    </row>
    <row r="8" spans="1:25" ht="19" x14ac:dyDescent="0.2">
      <c r="A8" s="883"/>
      <c r="B8" s="884"/>
      <c r="C8" s="884"/>
      <c r="D8" s="4"/>
      <c r="E8" s="25" t="s">
        <v>71</v>
      </c>
      <c r="F8" s="72">
        <v>42.3</v>
      </c>
      <c r="G8" s="72">
        <v>14.9</v>
      </c>
      <c r="H8" s="72">
        <v>14</v>
      </c>
      <c r="I8" s="72">
        <v>13.3</v>
      </c>
      <c r="J8" s="73">
        <v>3.1</v>
      </c>
      <c r="K8" s="74">
        <v>2.8</v>
      </c>
      <c r="L8" s="74">
        <v>3.4</v>
      </c>
      <c r="M8" s="74">
        <v>3.1</v>
      </c>
      <c r="N8" s="75">
        <v>2.6</v>
      </c>
      <c r="O8" s="73">
        <v>3.2</v>
      </c>
      <c r="P8" s="74">
        <v>2.9</v>
      </c>
      <c r="Q8" s="74">
        <v>2.7</v>
      </c>
      <c r="R8" s="74">
        <v>2.8</v>
      </c>
      <c r="S8" s="76">
        <v>2.6</v>
      </c>
      <c r="T8" s="77">
        <v>2.7</v>
      </c>
      <c r="U8" s="74">
        <v>3.2</v>
      </c>
      <c r="V8" s="74">
        <v>2.2000000000000002</v>
      </c>
      <c r="W8" s="74">
        <v>2.6</v>
      </c>
      <c r="X8" s="76">
        <v>2.6</v>
      </c>
    </row>
    <row r="9" spans="1:25" ht="19" x14ac:dyDescent="0.2">
      <c r="A9" s="886"/>
      <c r="B9" s="887"/>
      <c r="C9" s="887"/>
      <c r="D9" s="34"/>
      <c r="E9" s="78" t="s">
        <v>72</v>
      </c>
      <c r="F9" s="79">
        <v>47.4</v>
      </c>
      <c r="G9" s="79">
        <v>16.5</v>
      </c>
      <c r="H9" s="79">
        <v>15.2</v>
      </c>
      <c r="I9" s="79">
        <v>15.6</v>
      </c>
      <c r="J9" s="80">
        <v>3.5</v>
      </c>
      <c r="K9" s="81">
        <v>3.2</v>
      </c>
      <c r="L9" s="81">
        <v>3.4</v>
      </c>
      <c r="M9" s="81">
        <v>3.2</v>
      </c>
      <c r="N9" s="82">
        <v>3.3</v>
      </c>
      <c r="O9" s="80">
        <v>3.2</v>
      </c>
      <c r="P9" s="81">
        <v>3.1</v>
      </c>
      <c r="Q9" s="81">
        <v>3</v>
      </c>
      <c r="R9" s="81">
        <v>3</v>
      </c>
      <c r="S9" s="83">
        <v>2.8</v>
      </c>
      <c r="T9" s="84">
        <v>3.2</v>
      </c>
      <c r="U9" s="81">
        <v>3.4</v>
      </c>
      <c r="V9" s="81">
        <v>2.9</v>
      </c>
      <c r="W9" s="81">
        <v>3</v>
      </c>
      <c r="X9" s="83">
        <v>3.2</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63.75" customHeight="1"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8.75" customHeight="1" x14ac:dyDescent="0.25">
      <c r="A14" s="994" t="s">
        <v>179</v>
      </c>
      <c r="B14" s="949" t="s">
        <v>83</v>
      </c>
      <c r="C14" s="988" t="s">
        <v>84</v>
      </c>
      <c r="D14" s="990" t="s">
        <v>85</v>
      </c>
      <c r="E14" s="992" t="s">
        <v>12</v>
      </c>
      <c r="F14" s="949" t="s">
        <v>60</v>
      </c>
      <c r="G14" s="939" t="s">
        <v>61</v>
      </c>
      <c r="H14" s="940"/>
      <c r="I14" s="941"/>
      <c r="J14" s="985" t="s">
        <v>62</v>
      </c>
      <c r="K14" s="986"/>
      <c r="L14" s="986"/>
      <c r="M14" s="986"/>
      <c r="N14" s="987"/>
      <c r="O14" s="957" t="s">
        <v>63</v>
      </c>
      <c r="P14" s="958"/>
      <c r="Q14" s="958"/>
      <c r="R14" s="958"/>
      <c r="S14" s="959"/>
      <c r="T14" s="960" t="s">
        <v>64</v>
      </c>
      <c r="U14" s="961"/>
      <c r="V14" s="961"/>
      <c r="W14" s="961"/>
      <c r="X14" s="962"/>
    </row>
    <row r="15" spans="1:25" ht="15" customHeight="1" x14ac:dyDescent="0.2">
      <c r="A15" s="947"/>
      <c r="B15" s="979"/>
      <c r="C15" s="989"/>
      <c r="D15" s="991"/>
      <c r="E15" s="993"/>
      <c r="F15" s="979"/>
      <c r="G15" s="87" t="s">
        <v>66</v>
      </c>
      <c r="H15" s="88" t="s">
        <v>67</v>
      </c>
      <c r="I15" s="89" t="s">
        <v>68</v>
      </c>
      <c r="J15" s="90">
        <v>1</v>
      </c>
      <c r="K15" s="91">
        <v>2</v>
      </c>
      <c r="L15" s="91">
        <v>3</v>
      </c>
      <c r="M15" s="91">
        <v>4</v>
      </c>
      <c r="N15" s="92">
        <v>5</v>
      </c>
      <c r="O15" s="93">
        <v>6</v>
      </c>
      <c r="P15" s="94">
        <v>7</v>
      </c>
      <c r="Q15" s="94">
        <v>8</v>
      </c>
      <c r="R15" s="94">
        <v>9</v>
      </c>
      <c r="S15" s="95">
        <v>10</v>
      </c>
      <c r="T15" s="96">
        <v>11</v>
      </c>
      <c r="U15" s="97">
        <v>12</v>
      </c>
      <c r="V15" s="97">
        <v>13</v>
      </c>
      <c r="W15" s="97">
        <v>14</v>
      </c>
      <c r="X15" s="98">
        <v>15</v>
      </c>
    </row>
    <row r="16" spans="1:25" ht="15" customHeight="1" x14ac:dyDescent="0.2">
      <c r="A16" s="947"/>
      <c r="B16" s="265">
        <v>45043</v>
      </c>
      <c r="C16" s="245" t="s">
        <v>180</v>
      </c>
      <c r="D16" s="121" t="s">
        <v>87</v>
      </c>
      <c r="E16" s="246" t="s">
        <v>17</v>
      </c>
      <c r="F16" s="23">
        <v>43</v>
      </c>
      <c r="G16" s="23">
        <v>16</v>
      </c>
      <c r="H16" s="23">
        <v>12</v>
      </c>
      <c r="I16" s="23">
        <v>15</v>
      </c>
      <c r="J16" s="23">
        <v>3</v>
      </c>
      <c r="K16" s="23">
        <v>3</v>
      </c>
      <c r="L16" s="23">
        <v>4</v>
      </c>
      <c r="M16" s="23">
        <v>3</v>
      </c>
      <c r="N16" s="23">
        <v>3</v>
      </c>
      <c r="O16" s="23">
        <v>3</v>
      </c>
      <c r="P16" s="268">
        <v>2</v>
      </c>
      <c r="Q16" s="268">
        <v>2</v>
      </c>
      <c r="R16" s="23">
        <v>3</v>
      </c>
      <c r="S16" s="268">
        <v>2</v>
      </c>
      <c r="T16" s="23">
        <v>3</v>
      </c>
      <c r="U16" s="23">
        <v>4</v>
      </c>
      <c r="V16" s="268">
        <v>2</v>
      </c>
      <c r="W16" s="23">
        <v>3</v>
      </c>
      <c r="X16" s="24">
        <v>3</v>
      </c>
    </row>
    <row r="17" spans="1:24" ht="15" customHeight="1" x14ac:dyDescent="0.2">
      <c r="A17" s="947"/>
      <c r="B17" s="265">
        <v>45043</v>
      </c>
      <c r="C17" s="245" t="s">
        <v>181</v>
      </c>
      <c r="D17" s="121" t="s">
        <v>87</v>
      </c>
      <c r="E17" s="246" t="s">
        <v>17</v>
      </c>
      <c r="F17" s="247">
        <v>47</v>
      </c>
      <c r="G17" s="247">
        <v>18</v>
      </c>
      <c r="H17" s="247">
        <v>14</v>
      </c>
      <c r="I17" s="247">
        <v>15</v>
      </c>
      <c r="J17" s="247">
        <v>4</v>
      </c>
      <c r="K17" s="247">
        <v>3</v>
      </c>
      <c r="L17" s="247">
        <v>4</v>
      </c>
      <c r="M17" s="247">
        <v>4</v>
      </c>
      <c r="N17" s="247">
        <v>3</v>
      </c>
      <c r="O17" s="247">
        <v>3</v>
      </c>
      <c r="P17" s="247">
        <v>4</v>
      </c>
      <c r="Q17" s="269">
        <v>2.5</v>
      </c>
      <c r="R17" s="269">
        <v>2.5</v>
      </c>
      <c r="S17" s="269">
        <v>2</v>
      </c>
      <c r="T17" s="247">
        <v>3</v>
      </c>
      <c r="U17" s="247">
        <v>3.5</v>
      </c>
      <c r="V17" s="269">
        <v>2</v>
      </c>
      <c r="W17" s="247">
        <v>3.5</v>
      </c>
      <c r="X17" s="263">
        <v>3</v>
      </c>
    </row>
    <row r="18" spans="1:24" ht="15" customHeight="1" x14ac:dyDescent="0.2">
      <c r="A18" s="947"/>
      <c r="B18" s="265">
        <v>45057</v>
      </c>
      <c r="C18" s="245" t="s">
        <v>182</v>
      </c>
      <c r="D18" s="121" t="s">
        <v>87</v>
      </c>
      <c r="E18" s="246" t="s">
        <v>17</v>
      </c>
      <c r="F18" s="247">
        <v>45</v>
      </c>
      <c r="G18" s="247">
        <v>17</v>
      </c>
      <c r="H18" s="247">
        <v>13</v>
      </c>
      <c r="I18" s="247">
        <v>15</v>
      </c>
      <c r="J18" s="247">
        <v>3</v>
      </c>
      <c r="K18" s="247">
        <v>4</v>
      </c>
      <c r="L18" s="247">
        <v>4</v>
      </c>
      <c r="M18" s="247">
        <v>4</v>
      </c>
      <c r="N18" s="269">
        <v>2</v>
      </c>
      <c r="O18" s="247">
        <v>3</v>
      </c>
      <c r="P18" s="247">
        <v>3</v>
      </c>
      <c r="Q18" s="269">
        <v>2</v>
      </c>
      <c r="R18" s="247">
        <v>3</v>
      </c>
      <c r="S18" s="269">
        <v>2</v>
      </c>
      <c r="T18" s="247">
        <v>3</v>
      </c>
      <c r="U18" s="247">
        <v>4</v>
      </c>
      <c r="V18" s="269">
        <v>2</v>
      </c>
      <c r="W18" s="247">
        <v>3</v>
      </c>
      <c r="X18" s="263">
        <v>3</v>
      </c>
    </row>
    <row r="19" spans="1:24" ht="15" customHeight="1" x14ac:dyDescent="0.2">
      <c r="A19" s="947"/>
      <c r="B19" s="265">
        <v>45057</v>
      </c>
      <c r="C19" s="245" t="s">
        <v>183</v>
      </c>
      <c r="D19" s="121" t="s">
        <v>87</v>
      </c>
      <c r="E19" s="246" t="s">
        <v>17</v>
      </c>
      <c r="F19" s="247">
        <v>37</v>
      </c>
      <c r="G19" s="247">
        <v>13.5</v>
      </c>
      <c r="H19" s="247">
        <v>13.5</v>
      </c>
      <c r="I19" s="247">
        <v>9.5</v>
      </c>
      <c r="J19" s="248">
        <v>3</v>
      </c>
      <c r="K19" s="270">
        <v>2</v>
      </c>
      <c r="L19" s="249">
        <v>3</v>
      </c>
      <c r="M19" s="249">
        <v>3.5</v>
      </c>
      <c r="N19" s="270">
        <v>2</v>
      </c>
      <c r="O19" s="249">
        <v>3</v>
      </c>
      <c r="P19" s="249">
        <v>3</v>
      </c>
      <c r="Q19" s="270">
        <v>2.5</v>
      </c>
      <c r="R19" s="249">
        <v>3</v>
      </c>
      <c r="S19" s="270">
        <v>2</v>
      </c>
      <c r="T19" s="270">
        <v>2</v>
      </c>
      <c r="U19" s="270">
        <v>2</v>
      </c>
      <c r="V19" s="273">
        <v>1.5</v>
      </c>
      <c r="W19" s="270">
        <v>2</v>
      </c>
      <c r="X19" s="272">
        <v>2</v>
      </c>
    </row>
    <row r="20" spans="1:24" ht="15" customHeight="1" x14ac:dyDescent="0.2">
      <c r="A20" s="947"/>
      <c r="B20" s="266">
        <v>45071</v>
      </c>
      <c r="C20" s="251" t="s">
        <v>184</v>
      </c>
      <c r="D20" s="190" t="s">
        <v>87</v>
      </c>
      <c r="E20" s="262" t="s">
        <v>17</v>
      </c>
      <c r="F20" s="258">
        <v>43</v>
      </c>
      <c r="G20" s="258">
        <v>16.5</v>
      </c>
      <c r="H20" s="258">
        <v>13.5</v>
      </c>
      <c r="I20" s="258">
        <v>13</v>
      </c>
      <c r="J20" s="258">
        <v>3</v>
      </c>
      <c r="K20" s="258">
        <v>3</v>
      </c>
      <c r="L20" s="258">
        <v>4</v>
      </c>
      <c r="M20" s="258">
        <v>4</v>
      </c>
      <c r="N20" s="231">
        <v>2.5</v>
      </c>
      <c r="O20" s="258">
        <v>3</v>
      </c>
      <c r="P20" s="258">
        <v>3</v>
      </c>
      <c r="Q20" s="231">
        <v>2</v>
      </c>
      <c r="R20" s="231">
        <v>2.5</v>
      </c>
      <c r="S20" s="258">
        <v>3</v>
      </c>
      <c r="T20" s="231">
        <v>2.5</v>
      </c>
      <c r="U20" s="258">
        <v>3</v>
      </c>
      <c r="V20" s="231">
        <v>2</v>
      </c>
      <c r="W20" s="231">
        <v>2.5</v>
      </c>
      <c r="X20" s="259">
        <v>3</v>
      </c>
    </row>
    <row r="21" spans="1:24" ht="15" customHeight="1" x14ac:dyDescent="0.2">
      <c r="A21" s="947"/>
      <c r="B21" s="244">
        <v>45014</v>
      </c>
      <c r="C21" s="245" t="s">
        <v>185</v>
      </c>
      <c r="D21" s="121" t="s">
        <v>87</v>
      </c>
      <c r="E21" s="246" t="s">
        <v>121</v>
      </c>
      <c r="F21" s="247"/>
      <c r="G21" s="247"/>
      <c r="H21" s="247"/>
      <c r="I21" s="247"/>
      <c r="J21" s="247"/>
      <c r="K21" s="247"/>
      <c r="L21" s="247"/>
      <c r="M21" s="247"/>
      <c r="N21" s="247"/>
      <c r="O21" s="247"/>
      <c r="P21" s="247"/>
      <c r="Q21" s="247"/>
      <c r="R21" s="247"/>
      <c r="S21" s="247"/>
      <c r="T21" s="247"/>
      <c r="U21" s="247"/>
      <c r="V21" s="247"/>
      <c r="W21" s="247"/>
      <c r="X21" s="263"/>
    </row>
    <row r="22" spans="1:24" ht="15" customHeight="1" x14ac:dyDescent="0.2">
      <c r="A22" s="947"/>
      <c r="B22" s="265">
        <v>45043</v>
      </c>
      <c r="C22" s="245" t="s">
        <v>186</v>
      </c>
      <c r="D22" s="121" t="s">
        <v>87</v>
      </c>
      <c r="E22" s="246" t="s">
        <v>98</v>
      </c>
      <c r="F22" s="247">
        <v>39</v>
      </c>
      <c r="G22" s="247">
        <v>13</v>
      </c>
      <c r="H22" s="247">
        <v>14</v>
      </c>
      <c r="I22" s="247">
        <v>12</v>
      </c>
      <c r="J22" s="247">
        <v>3</v>
      </c>
      <c r="K22" s="269">
        <v>2</v>
      </c>
      <c r="L22" s="247">
        <v>3</v>
      </c>
      <c r="M22" s="247">
        <v>3</v>
      </c>
      <c r="N22" s="247">
        <v>2</v>
      </c>
      <c r="O22" s="247">
        <v>3</v>
      </c>
      <c r="P22" s="247">
        <v>3</v>
      </c>
      <c r="Q22" s="247">
        <v>3</v>
      </c>
      <c r="R22" s="247">
        <v>3</v>
      </c>
      <c r="S22" s="269">
        <v>2</v>
      </c>
      <c r="T22" s="269">
        <v>2</v>
      </c>
      <c r="U22" s="269">
        <v>2.5</v>
      </c>
      <c r="V22" s="269">
        <v>2</v>
      </c>
      <c r="W22" s="269">
        <v>2.5</v>
      </c>
      <c r="X22" s="263">
        <v>3</v>
      </c>
    </row>
    <row r="23" spans="1:24" ht="15" customHeight="1" x14ac:dyDescent="0.2">
      <c r="A23" s="947"/>
      <c r="B23" s="266">
        <v>45001</v>
      </c>
      <c r="C23" s="139" t="s">
        <v>187</v>
      </c>
      <c r="D23" s="140" t="s">
        <v>87</v>
      </c>
      <c r="E23" s="139" t="s">
        <v>17</v>
      </c>
      <c r="F23" s="140">
        <v>47</v>
      </c>
      <c r="G23" s="140">
        <v>14</v>
      </c>
      <c r="H23" s="140">
        <v>16</v>
      </c>
      <c r="I23" s="140">
        <v>17</v>
      </c>
      <c r="J23" s="140">
        <v>3</v>
      </c>
      <c r="K23" s="271">
        <v>2</v>
      </c>
      <c r="L23" s="140">
        <v>3</v>
      </c>
      <c r="M23" s="140">
        <v>3</v>
      </c>
      <c r="N23" s="140">
        <v>3</v>
      </c>
      <c r="O23" s="140">
        <v>4</v>
      </c>
      <c r="P23" s="140">
        <v>3</v>
      </c>
      <c r="Q23" s="140">
        <v>3</v>
      </c>
      <c r="R23" s="140">
        <v>3</v>
      </c>
      <c r="S23" s="140">
        <v>3</v>
      </c>
      <c r="T23" s="140">
        <v>4</v>
      </c>
      <c r="U23" s="140">
        <v>4</v>
      </c>
      <c r="V23" s="140">
        <v>3</v>
      </c>
      <c r="W23" s="140">
        <v>3</v>
      </c>
      <c r="X23" s="264">
        <v>3</v>
      </c>
    </row>
    <row r="24" spans="1:24" x14ac:dyDescent="0.2">
      <c r="A24" s="948"/>
      <c r="B24" s="267">
        <v>45057</v>
      </c>
      <c r="C24" s="146" t="s">
        <v>188</v>
      </c>
      <c r="D24" s="39" t="s">
        <v>87</v>
      </c>
      <c r="E24" s="146" t="s">
        <v>98</v>
      </c>
      <c r="F24" s="232">
        <v>40</v>
      </c>
      <c r="G24" s="232">
        <v>15</v>
      </c>
      <c r="H24" s="232">
        <v>14</v>
      </c>
      <c r="I24" s="232">
        <v>10.5</v>
      </c>
      <c r="J24" s="232">
        <v>3</v>
      </c>
      <c r="K24" s="232">
        <v>3</v>
      </c>
      <c r="L24" s="232">
        <v>3.5</v>
      </c>
      <c r="M24" s="232">
        <v>3.5</v>
      </c>
      <c r="N24" s="233">
        <v>2</v>
      </c>
      <c r="O24" s="232">
        <v>3</v>
      </c>
      <c r="P24" s="232">
        <v>3</v>
      </c>
      <c r="Q24" s="233">
        <v>2</v>
      </c>
      <c r="R24" s="232">
        <v>3</v>
      </c>
      <c r="S24" s="232">
        <v>3</v>
      </c>
      <c r="T24" s="233">
        <v>2</v>
      </c>
      <c r="U24" s="233">
        <v>2.5</v>
      </c>
      <c r="V24" s="233">
        <v>2</v>
      </c>
      <c r="W24" s="233">
        <v>2</v>
      </c>
      <c r="X24" s="234">
        <v>2</v>
      </c>
    </row>
    <row r="25" spans="1:24" x14ac:dyDescent="0.2">
      <c r="F25" s="100"/>
      <c r="G25" s="100"/>
      <c r="H25" s="100"/>
      <c r="I25" s="100"/>
      <c r="J25" s="100"/>
      <c r="K25" s="100"/>
      <c r="L25" s="100"/>
      <c r="M25" s="100"/>
      <c r="N25" s="100"/>
      <c r="O25" s="100"/>
      <c r="P25" s="100"/>
      <c r="Q25" s="100"/>
      <c r="R25" s="100"/>
      <c r="S25" s="100"/>
      <c r="T25" s="100"/>
      <c r="U25" s="100"/>
      <c r="V25" s="100"/>
      <c r="W25" s="100"/>
      <c r="X25" s="100"/>
    </row>
    <row r="26" spans="1:24" ht="19" x14ac:dyDescent="0.25">
      <c r="F26" s="880" t="s">
        <v>164</v>
      </c>
      <c r="G26" s="881"/>
      <c r="H26" s="882"/>
      <c r="I26" s="888" t="s">
        <v>165</v>
      </c>
      <c r="J26" s="890" t="s">
        <v>62</v>
      </c>
      <c r="K26" s="890"/>
      <c r="L26" s="890"/>
      <c r="M26" s="890"/>
      <c r="N26" s="891"/>
      <c r="O26" s="892" t="s">
        <v>63</v>
      </c>
      <c r="P26" s="893"/>
      <c r="Q26" s="893"/>
      <c r="R26" s="893"/>
      <c r="S26" s="894"/>
      <c r="T26" s="895" t="s">
        <v>64</v>
      </c>
      <c r="U26" s="896"/>
      <c r="V26" s="896"/>
      <c r="W26" s="896"/>
      <c r="X26" s="944"/>
    </row>
    <row r="27" spans="1:24" x14ac:dyDescent="0.2">
      <c r="F27" s="883"/>
      <c r="G27" s="884"/>
      <c r="H27" s="885"/>
      <c r="I27" s="889"/>
      <c r="J27" s="13">
        <v>1</v>
      </c>
      <c r="K27" s="14">
        <v>2</v>
      </c>
      <c r="L27" s="14">
        <v>3</v>
      </c>
      <c r="M27" s="14">
        <v>4</v>
      </c>
      <c r="N27" s="68">
        <v>5</v>
      </c>
      <c r="O27" s="13">
        <v>6</v>
      </c>
      <c r="P27" s="14">
        <v>7</v>
      </c>
      <c r="Q27" s="14">
        <v>8</v>
      </c>
      <c r="R27" s="14">
        <v>9</v>
      </c>
      <c r="S27" s="15">
        <v>10</v>
      </c>
      <c r="T27" s="69">
        <v>11</v>
      </c>
      <c r="U27" s="14">
        <v>12</v>
      </c>
      <c r="V27" s="14">
        <v>13</v>
      </c>
      <c r="W27" s="14">
        <v>14</v>
      </c>
      <c r="X27" s="15">
        <v>15</v>
      </c>
    </row>
    <row r="28" spans="1:24" x14ac:dyDescent="0.2">
      <c r="F28" s="883"/>
      <c r="G28" s="884"/>
      <c r="H28" s="884"/>
      <c r="I28" s="103" t="s">
        <v>166</v>
      </c>
      <c r="J28" s="104"/>
      <c r="K28" s="105"/>
      <c r="L28" s="105"/>
      <c r="M28" s="105"/>
      <c r="N28" s="106"/>
      <c r="O28" s="107"/>
      <c r="P28" s="105"/>
      <c r="Q28" s="105"/>
      <c r="R28" s="105"/>
      <c r="S28" s="108"/>
      <c r="T28" s="104"/>
      <c r="U28" s="105"/>
      <c r="V28" s="23">
        <v>1</v>
      </c>
      <c r="W28" s="109"/>
      <c r="X28" s="110"/>
    </row>
    <row r="29" spans="1:24" x14ac:dyDescent="0.2">
      <c r="F29" s="883"/>
      <c r="G29" s="884"/>
      <c r="H29" s="884"/>
      <c r="I29" s="111" t="s">
        <v>167</v>
      </c>
      <c r="J29" s="112"/>
      <c r="K29" s="113">
        <v>3</v>
      </c>
      <c r="L29" s="117"/>
      <c r="M29" s="117"/>
      <c r="N29" s="114">
        <v>5</v>
      </c>
      <c r="O29" s="115"/>
      <c r="P29" s="113">
        <v>1</v>
      </c>
      <c r="Q29" s="113">
        <v>6</v>
      </c>
      <c r="R29" s="113">
        <v>2</v>
      </c>
      <c r="S29" s="116">
        <v>5</v>
      </c>
      <c r="T29" s="29">
        <v>4</v>
      </c>
      <c r="U29" s="30">
        <v>3</v>
      </c>
      <c r="V29" s="113">
        <v>6</v>
      </c>
      <c r="W29" s="30">
        <v>4</v>
      </c>
      <c r="X29" s="33">
        <v>2</v>
      </c>
    </row>
    <row r="30" spans="1:24" x14ac:dyDescent="0.2">
      <c r="F30" s="883"/>
      <c r="G30" s="884"/>
      <c r="H30" s="884"/>
      <c r="I30" s="27" t="s">
        <v>168</v>
      </c>
      <c r="J30" s="118">
        <v>7</v>
      </c>
      <c r="K30" s="113">
        <v>4</v>
      </c>
      <c r="L30" s="113">
        <v>4</v>
      </c>
      <c r="M30" s="113">
        <v>5</v>
      </c>
      <c r="N30" s="114">
        <v>3</v>
      </c>
      <c r="O30" s="119">
        <v>7</v>
      </c>
      <c r="P30" s="113">
        <v>6</v>
      </c>
      <c r="Q30" s="113">
        <v>2</v>
      </c>
      <c r="R30" s="113">
        <v>6</v>
      </c>
      <c r="S30" s="116">
        <v>3</v>
      </c>
      <c r="T30" s="118">
        <v>3</v>
      </c>
      <c r="U30" s="113">
        <v>2</v>
      </c>
      <c r="V30" s="113">
        <v>1</v>
      </c>
      <c r="W30" s="113">
        <v>4</v>
      </c>
      <c r="X30" s="116">
        <v>6</v>
      </c>
    </row>
    <row r="31" spans="1:24" x14ac:dyDescent="0.2">
      <c r="F31" s="883"/>
      <c r="G31" s="884"/>
      <c r="H31" s="884"/>
      <c r="I31" s="27" t="s">
        <v>169</v>
      </c>
      <c r="J31" s="29">
        <v>1</v>
      </c>
      <c r="K31" s="121">
        <v>1</v>
      </c>
      <c r="L31" s="121">
        <v>4</v>
      </c>
      <c r="M31" s="30">
        <v>3</v>
      </c>
      <c r="N31" s="162"/>
      <c r="O31" s="32">
        <v>1</v>
      </c>
      <c r="P31" s="30">
        <v>1</v>
      </c>
      <c r="Q31" s="122"/>
      <c r="R31" s="117"/>
      <c r="S31" s="189"/>
      <c r="T31" s="125">
        <v>1</v>
      </c>
      <c r="U31" s="113">
        <v>3</v>
      </c>
      <c r="V31" s="122"/>
      <c r="W31" s="122"/>
      <c r="X31" s="189"/>
    </row>
    <row r="32" spans="1:24" x14ac:dyDescent="0.2">
      <c r="F32" s="883"/>
      <c r="G32" s="884"/>
      <c r="H32" s="884"/>
      <c r="I32" s="27" t="s">
        <v>170</v>
      </c>
      <c r="J32" s="120"/>
      <c r="K32" s="122"/>
      <c r="L32" s="122"/>
      <c r="M32" s="122"/>
      <c r="N32" s="126"/>
      <c r="O32" s="115"/>
      <c r="P32" s="122"/>
      <c r="Q32" s="122"/>
      <c r="R32" s="122"/>
      <c r="S32" s="127"/>
      <c r="T32" s="120"/>
      <c r="U32" s="122"/>
      <c r="V32" s="122"/>
      <c r="W32" s="122"/>
      <c r="X32" s="127"/>
    </row>
    <row r="33" spans="3:24" x14ac:dyDescent="0.2">
      <c r="F33" s="883"/>
      <c r="G33" s="884"/>
      <c r="H33" s="884"/>
      <c r="I33" s="128" t="s">
        <v>171</v>
      </c>
      <c r="J33" s="120"/>
      <c r="K33" s="122"/>
      <c r="L33" s="122"/>
      <c r="M33" s="122"/>
      <c r="N33" s="126"/>
      <c r="O33" s="115"/>
      <c r="P33" s="122"/>
      <c r="Q33" s="122"/>
      <c r="R33" s="122"/>
      <c r="S33" s="127"/>
      <c r="T33" s="120"/>
      <c r="U33" s="122"/>
      <c r="V33" s="122"/>
      <c r="W33" s="122"/>
      <c r="X33" s="127"/>
    </row>
    <row r="34" spans="3:24" x14ac:dyDescent="0.2">
      <c r="F34" s="883"/>
      <c r="G34" s="884"/>
      <c r="H34" s="884"/>
      <c r="I34" s="128" t="s">
        <v>172</v>
      </c>
      <c r="J34" s="120"/>
      <c r="K34" s="122"/>
      <c r="L34" s="122"/>
      <c r="M34" s="122"/>
      <c r="N34" s="126"/>
      <c r="O34" s="115"/>
      <c r="P34" s="122"/>
      <c r="Q34" s="122"/>
      <c r="R34" s="122"/>
      <c r="S34" s="127"/>
      <c r="T34" s="120"/>
      <c r="U34" s="122"/>
      <c r="V34" s="122"/>
      <c r="W34" s="122"/>
      <c r="X34" s="127"/>
    </row>
    <row r="35" spans="3:24" x14ac:dyDescent="0.2">
      <c r="F35" s="883"/>
      <c r="G35" s="884"/>
      <c r="H35" s="884"/>
      <c r="I35" s="128" t="s">
        <v>173</v>
      </c>
      <c r="J35" s="120"/>
      <c r="K35" s="122"/>
      <c r="L35" s="122"/>
      <c r="M35" s="122"/>
      <c r="N35" s="126"/>
      <c r="O35" s="115"/>
      <c r="P35" s="122"/>
      <c r="Q35" s="122"/>
      <c r="R35" s="122"/>
      <c r="S35" s="127"/>
      <c r="T35" s="120"/>
      <c r="U35" s="122"/>
      <c r="V35" s="122"/>
      <c r="W35" s="122"/>
      <c r="X35" s="127"/>
    </row>
    <row r="36" spans="3:24" x14ac:dyDescent="0.2">
      <c r="F36" s="886"/>
      <c r="G36" s="887"/>
      <c r="H36" s="887"/>
      <c r="I36" s="129" t="s">
        <v>174</v>
      </c>
      <c r="J36" s="130"/>
      <c r="K36" s="131"/>
      <c r="L36" s="131"/>
      <c r="M36" s="131"/>
      <c r="N36" s="132"/>
      <c r="O36" s="133"/>
      <c r="P36" s="131"/>
      <c r="Q36" s="131"/>
      <c r="R36" s="131"/>
      <c r="S36" s="134"/>
      <c r="T36" s="130"/>
      <c r="U36" s="131"/>
      <c r="V36" s="131"/>
      <c r="W36" s="131"/>
      <c r="X36" s="134"/>
    </row>
    <row r="40" spans="3:24" ht="32" x14ac:dyDescent="0.2">
      <c r="C40" s="833" t="s">
        <v>11</v>
      </c>
      <c r="D40" s="135" t="s">
        <v>12</v>
      </c>
      <c r="E40" s="136" t="s">
        <v>13</v>
      </c>
      <c r="F40" s="137" t="s">
        <v>14</v>
      </c>
      <c r="G40" s="137" t="s">
        <v>15</v>
      </c>
      <c r="H40" s="138" t="s">
        <v>16</v>
      </c>
    </row>
    <row r="41" spans="3:24" x14ac:dyDescent="0.2">
      <c r="C41" s="937"/>
      <c r="D41" s="139" t="s">
        <v>17</v>
      </c>
      <c r="E41" s="140" t="s">
        <v>189</v>
      </c>
      <c r="F41" s="628">
        <f>AVERAGE(F16,F17,F18,F19,F20,F23)</f>
        <v>43.666666666666664</v>
      </c>
      <c r="G41" s="140" t="s">
        <v>190</v>
      </c>
      <c r="H41" s="141"/>
    </row>
    <row r="42" spans="3:24" x14ac:dyDescent="0.2">
      <c r="C42" s="937"/>
      <c r="D42" s="99" t="s">
        <v>21</v>
      </c>
      <c r="E42" s="143"/>
      <c r="F42" s="143"/>
      <c r="G42" s="143"/>
      <c r="H42" s="142"/>
    </row>
    <row r="43" spans="3:24" x14ac:dyDescent="0.2">
      <c r="C43" s="937"/>
      <c r="D43" s="99" t="s">
        <v>24</v>
      </c>
      <c r="E43" s="143"/>
      <c r="F43" s="143"/>
      <c r="G43" s="143"/>
      <c r="H43" s="142"/>
    </row>
    <row r="44" spans="3:24" x14ac:dyDescent="0.2">
      <c r="C44" s="937"/>
      <c r="D44" s="139" t="s">
        <v>27</v>
      </c>
      <c r="E44" s="144"/>
      <c r="F44" s="145"/>
      <c r="G44" s="145"/>
      <c r="H44" s="145"/>
    </row>
    <row r="45" spans="3:24" x14ac:dyDescent="0.2">
      <c r="C45" s="937"/>
      <c r="D45" s="146" t="s">
        <v>31</v>
      </c>
      <c r="E45" s="39" t="s">
        <v>191</v>
      </c>
      <c r="F45" s="39">
        <f>AVERAGE(F22,F24)</f>
        <v>39.5</v>
      </c>
      <c r="G45" s="39" t="s">
        <v>53</v>
      </c>
      <c r="H45" s="148"/>
    </row>
    <row r="46" spans="3:24" x14ac:dyDescent="0.2">
      <c r="C46" s="937"/>
      <c r="D46" s="149" t="s">
        <v>34</v>
      </c>
      <c r="E46" s="150"/>
      <c r="F46" s="151"/>
      <c r="G46" s="151"/>
      <c r="H46" s="151"/>
    </row>
    <row r="47" spans="3:24" x14ac:dyDescent="0.2">
      <c r="C47" s="938"/>
      <c r="D47" s="152" t="s">
        <v>38</v>
      </c>
      <c r="E47" s="81" t="s">
        <v>192</v>
      </c>
      <c r="F47" s="774">
        <v>42.6</v>
      </c>
      <c r="G47" s="81" t="s">
        <v>192</v>
      </c>
      <c r="H47" s="153"/>
    </row>
    <row r="48" spans="3:24" ht="250.5" customHeight="1" x14ac:dyDescent="0.2"/>
    <row r="49" spans="1:24" ht="213.75" customHeight="1" x14ac:dyDescent="0.2"/>
    <row r="50" spans="1:24" ht="147.75" customHeight="1" x14ac:dyDescent="0.2">
      <c r="A50" s="1" t="s">
        <v>193</v>
      </c>
      <c r="B50" s="933" t="s">
        <v>194</v>
      </c>
      <c r="C50" s="934"/>
      <c r="D50" s="934"/>
      <c r="E50" s="934"/>
      <c r="F50" s="934"/>
      <c r="G50" s="934"/>
      <c r="H50" s="934"/>
      <c r="I50" s="934"/>
      <c r="J50" s="934"/>
      <c r="K50" s="934"/>
      <c r="L50" s="934"/>
      <c r="M50" s="935"/>
    </row>
    <row r="52" spans="1:24" ht="19" x14ac:dyDescent="0.25">
      <c r="A52" s="880" t="s">
        <v>195</v>
      </c>
      <c r="B52" s="881"/>
      <c r="C52" s="881"/>
      <c r="D52" s="2"/>
      <c r="E52" s="3"/>
      <c r="F52" s="967" t="s">
        <v>60</v>
      </c>
      <c r="G52" s="969" t="s">
        <v>61</v>
      </c>
      <c r="H52" s="970"/>
      <c r="I52" s="971"/>
      <c r="J52" s="972" t="s">
        <v>62</v>
      </c>
      <c r="K52" s="973"/>
      <c r="L52" s="973"/>
      <c r="M52" s="973"/>
      <c r="N52" s="974"/>
      <c r="O52" s="892" t="s">
        <v>63</v>
      </c>
      <c r="P52" s="893"/>
      <c r="Q52" s="893"/>
      <c r="R52" s="893"/>
      <c r="S52" s="894"/>
      <c r="T52" s="895" t="s">
        <v>64</v>
      </c>
      <c r="U52" s="896"/>
      <c r="V52" s="896"/>
      <c r="W52" s="896"/>
      <c r="X52" s="944"/>
    </row>
    <row r="53" spans="1:24" ht="19" x14ac:dyDescent="0.2">
      <c r="A53" s="883"/>
      <c r="B53" s="884"/>
      <c r="C53" s="884"/>
      <c r="D53" s="4"/>
      <c r="E53" s="65"/>
      <c r="F53" s="984"/>
      <c r="G53" s="66" t="s">
        <v>66</v>
      </c>
      <c r="H53" s="7" t="s">
        <v>67</v>
      </c>
      <c r="I53" s="67" t="s">
        <v>68</v>
      </c>
      <c r="J53" s="13">
        <v>1</v>
      </c>
      <c r="K53" s="14">
        <v>2</v>
      </c>
      <c r="L53" s="14">
        <v>3</v>
      </c>
      <c r="M53" s="14">
        <v>4</v>
      </c>
      <c r="N53" s="68">
        <v>5</v>
      </c>
      <c r="O53" s="13">
        <v>6</v>
      </c>
      <c r="P53" s="14">
        <v>7</v>
      </c>
      <c r="Q53" s="14">
        <v>8</v>
      </c>
      <c r="R53" s="14">
        <v>9</v>
      </c>
      <c r="S53" s="15">
        <v>10</v>
      </c>
      <c r="T53" s="69">
        <v>11</v>
      </c>
      <c r="U53" s="14">
        <v>12</v>
      </c>
      <c r="V53" s="14">
        <v>13</v>
      </c>
      <c r="W53" s="14">
        <v>14</v>
      </c>
      <c r="X53" s="15">
        <v>15</v>
      </c>
    </row>
    <row r="54" spans="1:24" ht="19" x14ac:dyDescent="0.2">
      <c r="A54" s="883"/>
      <c r="B54" s="884"/>
      <c r="C54" s="884"/>
      <c r="D54" s="4"/>
      <c r="E54" s="70" t="s">
        <v>70</v>
      </c>
      <c r="F54" s="784">
        <v>43</v>
      </c>
      <c r="G54" s="71">
        <v>14</v>
      </c>
      <c r="H54" s="71">
        <v>14</v>
      </c>
      <c r="I54" s="71">
        <v>15</v>
      </c>
      <c r="J54" s="154">
        <v>3</v>
      </c>
      <c r="K54" s="155">
        <v>3</v>
      </c>
      <c r="L54" s="155">
        <v>3</v>
      </c>
      <c r="M54" s="155">
        <v>3</v>
      </c>
      <c r="N54" s="156">
        <v>2</v>
      </c>
      <c r="O54" s="154">
        <v>3</v>
      </c>
      <c r="P54" s="155">
        <v>3</v>
      </c>
      <c r="Q54" s="155">
        <v>2</v>
      </c>
      <c r="R54" s="155">
        <v>3</v>
      </c>
      <c r="S54" s="156">
        <v>3</v>
      </c>
      <c r="T54" s="154">
        <v>2</v>
      </c>
      <c r="U54" s="155">
        <v>4</v>
      </c>
      <c r="V54" s="155">
        <v>3</v>
      </c>
      <c r="W54" s="155">
        <v>3</v>
      </c>
      <c r="X54" s="157">
        <v>3</v>
      </c>
    </row>
    <row r="55" spans="1:24" ht="19" x14ac:dyDescent="0.2">
      <c r="A55" s="883"/>
      <c r="B55" s="884"/>
      <c r="C55" s="884"/>
      <c r="D55" s="4"/>
      <c r="E55" s="25" t="s">
        <v>71</v>
      </c>
      <c r="F55" s="72">
        <v>37.799999999999997</v>
      </c>
      <c r="G55" s="72">
        <v>12.7</v>
      </c>
      <c r="H55" s="72">
        <v>12.5</v>
      </c>
      <c r="I55" s="72">
        <v>12.2</v>
      </c>
      <c r="J55" s="73">
        <v>2.6</v>
      </c>
      <c r="K55" s="74">
        <v>2.7</v>
      </c>
      <c r="L55" s="74">
        <v>3.1</v>
      </c>
      <c r="M55" s="74">
        <v>2.2999999999999998</v>
      </c>
      <c r="N55" s="75">
        <v>2.2999999999999998</v>
      </c>
      <c r="O55" s="73">
        <v>2.9</v>
      </c>
      <c r="P55" s="74">
        <v>2.4</v>
      </c>
      <c r="Q55" s="74">
        <v>2.2000000000000002</v>
      </c>
      <c r="R55" s="74">
        <v>2.8</v>
      </c>
      <c r="S55" s="75">
        <v>2.5</v>
      </c>
      <c r="T55" s="73">
        <v>2.2999999999999998</v>
      </c>
      <c r="U55" s="74">
        <v>3.1</v>
      </c>
      <c r="V55" s="74">
        <v>2.2999999999999998</v>
      </c>
      <c r="W55" s="74">
        <v>2.1</v>
      </c>
      <c r="X55" s="76">
        <v>2.4</v>
      </c>
    </row>
    <row r="56" spans="1:24" ht="19" x14ac:dyDescent="0.2">
      <c r="A56" s="886"/>
      <c r="B56" s="887"/>
      <c r="C56" s="887"/>
      <c r="D56" s="34"/>
      <c r="E56" s="78" t="s">
        <v>72</v>
      </c>
      <c r="F56" s="79">
        <v>43.7</v>
      </c>
      <c r="G56" s="79">
        <v>14.4</v>
      </c>
      <c r="H56" s="79">
        <v>14.1</v>
      </c>
      <c r="I56" s="79">
        <v>15.1</v>
      </c>
      <c r="J56" s="80">
        <v>3</v>
      </c>
      <c r="K56" s="81">
        <v>2.8</v>
      </c>
      <c r="L56" s="81">
        <v>3.2</v>
      </c>
      <c r="M56" s="81">
        <v>2.6</v>
      </c>
      <c r="N56" s="82">
        <v>2.8</v>
      </c>
      <c r="O56" s="80">
        <v>3</v>
      </c>
      <c r="P56" s="81">
        <v>2.8</v>
      </c>
      <c r="Q56" s="81">
        <v>2.8</v>
      </c>
      <c r="R56" s="81">
        <v>2.9</v>
      </c>
      <c r="S56" s="82">
        <v>2.6</v>
      </c>
      <c r="T56" s="80">
        <v>3.1</v>
      </c>
      <c r="U56" s="81">
        <v>3.5</v>
      </c>
      <c r="V56" s="81">
        <v>2.8</v>
      </c>
      <c r="W56" s="81">
        <v>2.8</v>
      </c>
      <c r="X56" s="83">
        <v>2.9</v>
      </c>
    </row>
    <row r="57" spans="1:24" ht="19" x14ac:dyDescent="0.2">
      <c r="A57" s="776"/>
      <c r="B57" s="776"/>
      <c r="C57" s="923" t="s">
        <v>73</v>
      </c>
      <c r="D57" s="923"/>
      <c r="E57" s="924"/>
      <c r="F57" s="918" t="s">
        <v>74</v>
      </c>
      <c r="G57" s="919"/>
      <c r="H57" s="906" t="s">
        <v>75</v>
      </c>
      <c r="I57" s="907"/>
      <c r="J57" s="907"/>
      <c r="K57" s="920" t="s">
        <v>76</v>
      </c>
      <c r="L57" s="921"/>
      <c r="M57" s="922"/>
      <c r="N57" s="43"/>
      <c r="O57" s="43"/>
      <c r="P57" s="43"/>
      <c r="Q57" s="43"/>
      <c r="R57" s="43"/>
      <c r="S57" s="43"/>
      <c r="T57" s="43"/>
      <c r="U57" s="43"/>
      <c r="V57" s="43"/>
      <c r="W57" s="43"/>
      <c r="X57" s="43"/>
    </row>
    <row r="58" spans="1:24" ht="19" x14ac:dyDescent="0.2">
      <c r="A58" s="158"/>
      <c r="B58" s="158"/>
      <c r="C58" s="158"/>
      <c r="D58" s="158"/>
      <c r="F58" s="43"/>
      <c r="G58" s="43"/>
      <c r="H58" s="43"/>
      <c r="I58" s="43"/>
      <c r="J58" s="43"/>
      <c r="K58" s="43"/>
      <c r="L58" s="43"/>
      <c r="M58" s="43"/>
      <c r="N58" s="43"/>
      <c r="O58" s="43"/>
      <c r="P58" s="43"/>
      <c r="Q58" s="43"/>
      <c r="R58" s="43"/>
      <c r="S58" s="43"/>
      <c r="T58" s="43"/>
      <c r="U58" s="43"/>
      <c r="V58" s="43"/>
      <c r="W58" s="43"/>
      <c r="X58" s="43"/>
    </row>
    <row r="59" spans="1:24" ht="34" x14ac:dyDescent="0.2">
      <c r="A59" s="44" t="s">
        <v>77</v>
      </c>
      <c r="B59" s="85"/>
      <c r="C59" s="86" t="s">
        <v>78</v>
      </c>
      <c r="D59" s="49"/>
      <c r="E59" s="50"/>
      <c r="F59" s="963" t="s">
        <v>79</v>
      </c>
      <c r="G59" s="964"/>
      <c r="H59" s="965"/>
      <c r="I59" s="46"/>
      <c r="J59" s="51"/>
      <c r="K59" s="963" t="s">
        <v>80</v>
      </c>
      <c r="L59" s="964"/>
      <c r="M59" s="965"/>
      <c r="N59" s="46"/>
      <c r="O59" s="52"/>
      <c r="P59" s="963" t="s">
        <v>81</v>
      </c>
      <c r="Q59" s="964"/>
      <c r="R59" s="965"/>
      <c r="S59" s="46"/>
      <c r="T59" s="53"/>
      <c r="U59" s="963" t="s">
        <v>82</v>
      </c>
      <c r="V59" s="964"/>
      <c r="W59" s="965"/>
    </row>
    <row r="61" spans="1:24" ht="19" x14ac:dyDescent="0.25">
      <c r="A61" s="945" t="s">
        <v>196</v>
      </c>
      <c r="B61" s="949" t="s">
        <v>83</v>
      </c>
      <c r="C61" s="951" t="s">
        <v>84</v>
      </c>
      <c r="D61" s="953" t="s">
        <v>85</v>
      </c>
      <c r="E61" s="955" t="s">
        <v>12</v>
      </c>
      <c r="F61" s="951" t="s">
        <v>60</v>
      </c>
      <c r="G61" s="939" t="s">
        <v>61</v>
      </c>
      <c r="H61" s="940"/>
      <c r="I61" s="941"/>
      <c r="J61" s="942" t="s">
        <v>62</v>
      </c>
      <c r="K61" s="942"/>
      <c r="L61" s="942"/>
      <c r="M61" s="942"/>
      <c r="N61" s="943"/>
      <c r="O61" s="893" t="s">
        <v>63</v>
      </c>
      <c r="P61" s="893"/>
      <c r="Q61" s="893"/>
      <c r="R61" s="893"/>
      <c r="S61" s="894"/>
      <c r="T61" s="895" t="s">
        <v>64</v>
      </c>
      <c r="U61" s="896"/>
      <c r="V61" s="896"/>
      <c r="W61" s="896"/>
      <c r="X61" s="944"/>
    </row>
    <row r="62" spans="1:24" x14ac:dyDescent="0.2">
      <c r="A62" s="946"/>
      <c r="B62" s="950"/>
      <c r="C62" s="981"/>
      <c r="D62" s="982"/>
      <c r="E62" s="983"/>
      <c r="F62" s="979"/>
      <c r="G62" s="87" t="s">
        <v>66</v>
      </c>
      <c r="H62" s="88" t="s">
        <v>67</v>
      </c>
      <c r="I62" s="89" t="s">
        <v>68</v>
      </c>
      <c r="J62" s="90">
        <v>1</v>
      </c>
      <c r="K62" s="91">
        <v>2</v>
      </c>
      <c r="L62" s="91">
        <v>3</v>
      </c>
      <c r="M62" s="91">
        <v>4</v>
      </c>
      <c r="N62" s="92">
        <v>5</v>
      </c>
      <c r="O62" s="93">
        <v>6</v>
      </c>
      <c r="P62" s="94">
        <v>7</v>
      </c>
      <c r="Q62" s="94">
        <v>8</v>
      </c>
      <c r="R62" s="94">
        <v>9</v>
      </c>
      <c r="S62" s="95">
        <v>10</v>
      </c>
      <c r="T62" s="96">
        <v>11</v>
      </c>
      <c r="U62" s="97">
        <v>12</v>
      </c>
      <c r="V62" s="97">
        <v>13</v>
      </c>
      <c r="W62" s="97">
        <v>14</v>
      </c>
      <c r="X62" s="98">
        <v>15</v>
      </c>
    </row>
    <row r="63" spans="1:24" x14ac:dyDescent="0.2">
      <c r="A63" s="980"/>
      <c r="B63" s="275">
        <v>45057</v>
      </c>
      <c r="C63" s="253" t="s">
        <v>197</v>
      </c>
      <c r="D63" s="166" t="s">
        <v>87</v>
      </c>
      <c r="E63" s="276" t="s">
        <v>98</v>
      </c>
      <c r="F63" s="260">
        <v>43</v>
      </c>
      <c r="G63" s="260">
        <v>14</v>
      </c>
      <c r="H63" s="260">
        <v>14</v>
      </c>
      <c r="I63" s="260">
        <v>15</v>
      </c>
      <c r="J63" s="260">
        <v>3</v>
      </c>
      <c r="K63" s="260">
        <v>3</v>
      </c>
      <c r="L63" s="260">
        <v>3</v>
      </c>
      <c r="M63" s="260">
        <v>3</v>
      </c>
      <c r="N63" s="233">
        <v>2</v>
      </c>
      <c r="O63" s="260">
        <v>3</v>
      </c>
      <c r="P63" s="260">
        <v>3</v>
      </c>
      <c r="Q63" s="233">
        <v>2</v>
      </c>
      <c r="R63" s="260">
        <v>3</v>
      </c>
      <c r="S63" s="260">
        <v>3</v>
      </c>
      <c r="T63" s="233">
        <v>2</v>
      </c>
      <c r="U63" s="260">
        <v>4</v>
      </c>
      <c r="V63" s="260">
        <v>3</v>
      </c>
      <c r="W63" s="260">
        <v>3</v>
      </c>
      <c r="X63" s="261">
        <v>3</v>
      </c>
    </row>
    <row r="64" spans="1:24" x14ac:dyDescent="0.2">
      <c r="B64" s="159"/>
      <c r="C64" s="160"/>
      <c r="D64" s="43"/>
      <c r="F64" s="161"/>
      <c r="G64" s="161"/>
      <c r="H64" s="161"/>
      <c r="I64" s="161"/>
      <c r="J64" s="161"/>
      <c r="K64" s="161"/>
      <c r="L64" s="161"/>
      <c r="M64" s="161"/>
      <c r="N64" s="161"/>
      <c r="O64" s="161"/>
      <c r="P64" s="161"/>
      <c r="Q64" s="161"/>
      <c r="R64" s="161"/>
      <c r="S64" s="161"/>
      <c r="T64" s="161"/>
      <c r="U64" s="161"/>
      <c r="V64" s="161"/>
      <c r="W64" s="161"/>
      <c r="X64" s="161"/>
    </row>
    <row r="65" spans="3:24" ht="19" x14ac:dyDescent="0.25">
      <c r="F65" s="880" t="s">
        <v>198</v>
      </c>
      <c r="G65" s="881"/>
      <c r="H65" s="882"/>
      <c r="I65" s="888" t="s">
        <v>165</v>
      </c>
      <c r="J65" s="890" t="s">
        <v>62</v>
      </c>
      <c r="K65" s="890"/>
      <c r="L65" s="890"/>
      <c r="M65" s="890"/>
      <c r="N65" s="891"/>
      <c r="O65" s="892" t="s">
        <v>63</v>
      </c>
      <c r="P65" s="893"/>
      <c r="Q65" s="893"/>
      <c r="R65" s="893"/>
      <c r="S65" s="894"/>
      <c r="T65" s="895" t="s">
        <v>64</v>
      </c>
      <c r="U65" s="896"/>
      <c r="V65" s="896"/>
      <c r="W65" s="896"/>
      <c r="X65" s="944"/>
    </row>
    <row r="66" spans="3:24" x14ac:dyDescent="0.2">
      <c r="F66" s="883"/>
      <c r="G66" s="884"/>
      <c r="H66" s="885"/>
      <c r="I66" s="889"/>
      <c r="J66" s="13">
        <v>1</v>
      </c>
      <c r="K66" s="14">
        <v>2</v>
      </c>
      <c r="L66" s="14">
        <v>3</v>
      </c>
      <c r="M66" s="14">
        <v>4</v>
      </c>
      <c r="N66" s="68">
        <v>5</v>
      </c>
      <c r="O66" s="13">
        <v>6</v>
      </c>
      <c r="P66" s="14">
        <v>7</v>
      </c>
      <c r="Q66" s="14">
        <v>8</v>
      </c>
      <c r="R66" s="14">
        <v>9</v>
      </c>
      <c r="S66" s="15">
        <v>10</v>
      </c>
      <c r="T66" s="69">
        <v>11</v>
      </c>
      <c r="U66" s="14">
        <v>12</v>
      </c>
      <c r="V66" s="14">
        <v>13</v>
      </c>
      <c r="W66" s="14">
        <v>14</v>
      </c>
      <c r="X66" s="15">
        <v>15</v>
      </c>
    </row>
    <row r="67" spans="3:24" x14ac:dyDescent="0.2">
      <c r="F67" s="883"/>
      <c r="G67" s="884"/>
      <c r="H67" s="884"/>
      <c r="I67" s="103" t="s">
        <v>166</v>
      </c>
      <c r="J67" s="104"/>
      <c r="K67" s="105"/>
      <c r="L67" s="105"/>
      <c r="M67" s="105"/>
      <c r="N67" s="297"/>
      <c r="O67" s="107"/>
      <c r="P67" s="105"/>
      <c r="Q67" s="105"/>
      <c r="R67" s="105"/>
      <c r="S67" s="108"/>
      <c r="T67" s="104"/>
      <c r="U67" s="105"/>
      <c r="V67" s="105"/>
      <c r="W67" s="105"/>
      <c r="X67" s="108"/>
    </row>
    <row r="68" spans="3:24" x14ac:dyDescent="0.2">
      <c r="F68" s="883"/>
      <c r="G68" s="884"/>
      <c r="H68" s="884"/>
      <c r="I68" s="111" t="s">
        <v>167</v>
      </c>
      <c r="J68" s="112"/>
      <c r="K68" s="117"/>
      <c r="L68" s="117"/>
      <c r="M68" s="117"/>
      <c r="N68" s="123">
        <v>1</v>
      </c>
      <c r="O68" s="115"/>
      <c r="P68" s="117"/>
      <c r="Q68" s="30">
        <v>1</v>
      </c>
      <c r="R68" s="117"/>
      <c r="S68" s="189"/>
      <c r="T68" s="118">
        <v>1</v>
      </c>
      <c r="U68" s="163"/>
      <c r="V68" s="117"/>
      <c r="W68" s="117"/>
      <c r="X68" s="189"/>
    </row>
    <row r="69" spans="3:24" x14ac:dyDescent="0.2">
      <c r="F69" s="883"/>
      <c r="G69" s="884"/>
      <c r="H69" s="884"/>
      <c r="I69" s="27" t="s">
        <v>168</v>
      </c>
      <c r="J69" s="118">
        <v>1</v>
      </c>
      <c r="K69" s="30">
        <v>1</v>
      </c>
      <c r="L69" s="113">
        <v>1</v>
      </c>
      <c r="M69" s="113">
        <v>1</v>
      </c>
      <c r="N69" s="162"/>
      <c r="O69" s="119">
        <v>1</v>
      </c>
      <c r="P69" s="113">
        <v>1</v>
      </c>
      <c r="Q69" s="117"/>
      <c r="R69" s="113">
        <v>1</v>
      </c>
      <c r="S69" s="116">
        <v>1</v>
      </c>
      <c r="T69" s="112"/>
      <c r="U69" s="117"/>
      <c r="V69" s="113">
        <v>1</v>
      </c>
      <c r="W69" s="30">
        <v>1</v>
      </c>
      <c r="X69" s="33">
        <v>1</v>
      </c>
    </row>
    <row r="70" spans="3:24" x14ac:dyDescent="0.2">
      <c r="F70" s="883"/>
      <c r="G70" s="884"/>
      <c r="H70" s="884"/>
      <c r="I70" s="27" t="s">
        <v>169</v>
      </c>
      <c r="J70" s="120"/>
      <c r="K70" s="117"/>
      <c r="L70" s="117"/>
      <c r="M70" s="122"/>
      <c r="N70" s="126"/>
      <c r="O70" s="301"/>
      <c r="P70" s="117"/>
      <c r="Q70" s="117"/>
      <c r="R70" s="163"/>
      <c r="S70" s="164"/>
      <c r="T70" s="112"/>
      <c r="U70" s="113">
        <v>1</v>
      </c>
      <c r="V70" s="117"/>
      <c r="W70" s="163"/>
      <c r="X70" s="189"/>
    </row>
    <row r="71" spans="3:24" x14ac:dyDescent="0.2">
      <c r="F71" s="883"/>
      <c r="G71" s="884"/>
      <c r="H71" s="884"/>
      <c r="I71" s="27" t="s">
        <v>170</v>
      </c>
      <c r="J71" s="120"/>
      <c r="K71" s="122"/>
      <c r="L71" s="122"/>
      <c r="M71" s="122"/>
      <c r="N71" s="126"/>
      <c r="O71" s="115"/>
      <c r="P71" s="122"/>
      <c r="Q71" s="122"/>
      <c r="R71" s="122"/>
      <c r="S71" s="127"/>
      <c r="T71" s="120"/>
      <c r="U71" s="122"/>
      <c r="V71" s="122"/>
      <c r="W71" s="122"/>
      <c r="X71" s="127"/>
    </row>
    <row r="72" spans="3:24" x14ac:dyDescent="0.2">
      <c r="F72" s="883"/>
      <c r="G72" s="884"/>
      <c r="H72" s="884"/>
      <c r="I72" s="128" t="s">
        <v>171</v>
      </c>
      <c r="J72" s="120"/>
      <c r="K72" s="122"/>
      <c r="L72" s="122"/>
      <c r="M72" s="122"/>
      <c r="N72" s="126"/>
      <c r="O72" s="115"/>
      <c r="P72" s="122"/>
      <c r="Q72" s="122"/>
      <c r="R72" s="122"/>
      <c r="S72" s="127"/>
      <c r="T72" s="120"/>
      <c r="U72" s="122"/>
      <c r="V72" s="122"/>
      <c r="W72" s="122"/>
      <c r="X72" s="127"/>
    </row>
    <row r="73" spans="3:24" x14ac:dyDescent="0.2">
      <c r="F73" s="883"/>
      <c r="G73" s="884"/>
      <c r="H73" s="884"/>
      <c r="I73" s="128" t="s">
        <v>172</v>
      </c>
      <c r="J73" s="120"/>
      <c r="K73" s="122"/>
      <c r="L73" s="122"/>
      <c r="M73" s="122"/>
      <c r="N73" s="126"/>
      <c r="O73" s="115"/>
      <c r="P73" s="122"/>
      <c r="Q73" s="122"/>
      <c r="R73" s="122"/>
      <c r="S73" s="127"/>
      <c r="T73" s="120"/>
      <c r="U73" s="122"/>
      <c r="V73" s="122"/>
      <c r="W73" s="122"/>
      <c r="X73" s="127"/>
    </row>
    <row r="74" spans="3:24" x14ac:dyDescent="0.2">
      <c r="F74" s="883"/>
      <c r="G74" s="884"/>
      <c r="H74" s="884"/>
      <c r="I74" s="128" t="s">
        <v>173</v>
      </c>
      <c r="J74" s="120"/>
      <c r="K74" s="122"/>
      <c r="L74" s="122"/>
      <c r="M74" s="122"/>
      <c r="N74" s="126"/>
      <c r="O74" s="115"/>
      <c r="P74" s="122"/>
      <c r="Q74" s="122"/>
      <c r="R74" s="122"/>
      <c r="S74" s="127"/>
      <c r="T74" s="120"/>
      <c r="U74" s="122"/>
      <c r="V74" s="122"/>
      <c r="W74" s="122"/>
      <c r="X74" s="127"/>
    </row>
    <row r="75" spans="3:24" x14ac:dyDescent="0.2">
      <c r="F75" s="886"/>
      <c r="G75" s="887"/>
      <c r="H75" s="887"/>
      <c r="I75" s="129" t="s">
        <v>174</v>
      </c>
      <c r="J75" s="130"/>
      <c r="K75" s="131"/>
      <c r="L75" s="131"/>
      <c r="M75" s="131"/>
      <c r="N75" s="132"/>
      <c r="O75" s="133"/>
      <c r="P75" s="131"/>
      <c r="Q75" s="131"/>
      <c r="R75" s="131"/>
      <c r="S75" s="134"/>
      <c r="T75" s="165"/>
      <c r="U75" s="166"/>
      <c r="V75" s="166"/>
      <c r="W75" s="166"/>
      <c r="X75" s="167"/>
    </row>
    <row r="78" spans="3:24" ht="32" x14ac:dyDescent="0.2">
      <c r="C78" s="833" t="s">
        <v>11</v>
      </c>
      <c r="D78" s="168" t="s">
        <v>12</v>
      </c>
      <c r="E78" s="169" t="s">
        <v>13</v>
      </c>
      <c r="F78" s="170" t="s">
        <v>14</v>
      </c>
      <c r="G78" s="170" t="s">
        <v>15</v>
      </c>
      <c r="H78" s="171" t="s">
        <v>16</v>
      </c>
    </row>
    <row r="79" spans="3:24" x14ac:dyDescent="0.2">
      <c r="C79" s="834"/>
      <c r="D79" s="172" t="s">
        <v>17</v>
      </c>
      <c r="E79" s="150"/>
      <c r="F79" s="150"/>
      <c r="G79" s="150"/>
      <c r="H79" s="173"/>
    </row>
    <row r="80" spans="3:24" x14ac:dyDescent="0.2">
      <c r="C80" s="834"/>
      <c r="D80" s="174" t="s">
        <v>21</v>
      </c>
      <c r="E80" s="144"/>
      <c r="F80" s="144"/>
      <c r="G80" s="144"/>
      <c r="H80" s="175"/>
    </row>
    <row r="81" spans="1:25" x14ac:dyDescent="0.2">
      <c r="C81" s="937"/>
      <c r="D81" s="99" t="s">
        <v>199</v>
      </c>
      <c r="E81" s="143"/>
      <c r="F81" s="143"/>
      <c r="G81" s="143"/>
      <c r="H81" s="142"/>
    </row>
    <row r="82" spans="1:25" x14ac:dyDescent="0.2">
      <c r="C82" s="937"/>
      <c r="D82" s="139" t="s">
        <v>27</v>
      </c>
      <c r="E82" s="144"/>
      <c r="F82" s="144"/>
      <c r="G82" s="144"/>
      <c r="H82" s="145"/>
    </row>
    <row r="83" spans="1:25" x14ac:dyDescent="0.2">
      <c r="C83" s="937"/>
      <c r="D83" s="146" t="s">
        <v>31</v>
      </c>
      <c r="E83" s="166" t="s">
        <v>51</v>
      </c>
      <c r="F83" s="166">
        <v>43</v>
      </c>
      <c r="G83" s="166" t="s">
        <v>51</v>
      </c>
      <c r="H83" s="148"/>
    </row>
    <row r="84" spans="1:25" x14ac:dyDescent="0.2">
      <c r="C84" s="834"/>
      <c r="D84" s="172" t="s">
        <v>34</v>
      </c>
      <c r="E84" s="150"/>
      <c r="F84" s="150"/>
      <c r="G84" s="150"/>
      <c r="H84" s="173"/>
    </row>
    <row r="85" spans="1:25" x14ac:dyDescent="0.2">
      <c r="C85" s="835"/>
      <c r="D85" s="176" t="s">
        <v>38</v>
      </c>
      <c r="E85" s="39" t="s">
        <v>51</v>
      </c>
      <c r="F85" s="39">
        <v>43</v>
      </c>
      <c r="G85" s="39" t="s">
        <v>51</v>
      </c>
      <c r="H85" s="177"/>
    </row>
    <row r="86" spans="1:25" ht="143.25" customHeight="1" x14ac:dyDescent="0.2"/>
    <row r="87" spans="1:25" ht="219.75" customHeight="1" x14ac:dyDescent="0.2"/>
    <row r="88" spans="1:25" ht="118.5" customHeight="1" x14ac:dyDescent="0.2"/>
    <row r="90" spans="1:25" ht="143.25" customHeight="1" x14ac:dyDescent="0.2">
      <c r="A90" s="64" t="s">
        <v>200</v>
      </c>
      <c r="B90" s="933" t="s">
        <v>201</v>
      </c>
      <c r="C90" s="934"/>
      <c r="D90" s="934"/>
      <c r="E90" s="934"/>
      <c r="F90" s="934"/>
      <c r="G90" s="934"/>
      <c r="H90" s="934"/>
      <c r="I90" s="934"/>
      <c r="J90" s="934"/>
      <c r="K90" s="934"/>
      <c r="L90" s="934"/>
      <c r="M90" s="935"/>
    </row>
    <row r="92" spans="1:25" ht="19" x14ac:dyDescent="0.25">
      <c r="A92" s="880" t="s">
        <v>202</v>
      </c>
      <c r="B92" s="881"/>
      <c r="C92" s="881"/>
      <c r="D92" s="2"/>
      <c r="E92" s="3"/>
      <c r="F92" s="975" t="s">
        <v>60</v>
      </c>
      <c r="G92" s="969" t="s">
        <v>61</v>
      </c>
      <c r="H92" s="977"/>
      <c r="I92" s="971"/>
      <c r="J92" s="890" t="s">
        <v>62</v>
      </c>
      <c r="K92" s="890"/>
      <c r="L92" s="890"/>
      <c r="M92" s="890"/>
      <c r="N92" s="891"/>
      <c r="O92" s="892" t="s">
        <v>63</v>
      </c>
      <c r="P92" s="893"/>
      <c r="Q92" s="893"/>
      <c r="R92" s="893"/>
      <c r="S92" s="894"/>
      <c r="T92" s="895" t="s">
        <v>64</v>
      </c>
      <c r="U92" s="896"/>
      <c r="V92" s="896"/>
      <c r="W92" s="896"/>
      <c r="X92" s="944"/>
    </row>
    <row r="93" spans="1:25" ht="19" x14ac:dyDescent="0.2">
      <c r="A93" s="883"/>
      <c r="B93" s="884"/>
      <c r="C93" s="884"/>
      <c r="D93" s="4"/>
      <c r="E93" s="65"/>
      <c r="F93" s="976"/>
      <c r="G93" s="66" t="s">
        <v>66</v>
      </c>
      <c r="H93" s="7" t="s">
        <v>67</v>
      </c>
      <c r="I93" s="67" t="s">
        <v>68</v>
      </c>
      <c r="J93" s="13">
        <v>1</v>
      </c>
      <c r="K93" s="14">
        <v>2</v>
      </c>
      <c r="L93" s="14">
        <v>3</v>
      </c>
      <c r="M93" s="14">
        <v>4</v>
      </c>
      <c r="N93" s="68">
        <v>5</v>
      </c>
      <c r="O93" s="13">
        <v>6</v>
      </c>
      <c r="P93" s="14">
        <v>7</v>
      </c>
      <c r="Q93" s="14">
        <v>8</v>
      </c>
      <c r="R93" s="14">
        <v>9</v>
      </c>
      <c r="S93" s="15">
        <v>10</v>
      </c>
      <c r="T93" s="69">
        <v>11</v>
      </c>
      <c r="U93" s="14">
        <v>12</v>
      </c>
      <c r="V93" s="14">
        <v>13</v>
      </c>
      <c r="W93" s="14">
        <v>14</v>
      </c>
      <c r="X93" s="15">
        <v>15</v>
      </c>
    </row>
    <row r="94" spans="1:25" ht="19" x14ac:dyDescent="0.2">
      <c r="A94" s="883"/>
      <c r="B94" s="884"/>
      <c r="C94" s="884"/>
      <c r="D94" s="4"/>
      <c r="E94" s="70" t="s">
        <v>70</v>
      </c>
      <c r="F94" s="786">
        <v>42.333333333333336</v>
      </c>
      <c r="G94" s="286">
        <v>15</v>
      </c>
      <c r="H94" s="286">
        <v>13.5</v>
      </c>
      <c r="I94" s="286">
        <v>13.833333333333334</v>
      </c>
      <c r="J94" s="287">
        <v>2.6666666666666665</v>
      </c>
      <c r="K94" s="288">
        <v>3</v>
      </c>
      <c r="L94" s="288">
        <v>3.6666666666666665</v>
      </c>
      <c r="M94" s="288">
        <v>3</v>
      </c>
      <c r="N94" s="289">
        <v>2.6666666666666665</v>
      </c>
      <c r="O94" s="290">
        <v>3</v>
      </c>
      <c r="P94" s="288">
        <v>2.6666666666666665</v>
      </c>
      <c r="Q94" s="288">
        <v>2.5</v>
      </c>
      <c r="R94" s="288">
        <v>2.6666666666666665</v>
      </c>
      <c r="S94" s="291">
        <v>2.6666666666666665</v>
      </c>
      <c r="T94" s="292">
        <v>3</v>
      </c>
      <c r="U94" s="288">
        <v>3.3333333333333335</v>
      </c>
      <c r="V94" s="293">
        <v>2.1666666666666665</v>
      </c>
      <c r="W94" s="293">
        <v>2.5</v>
      </c>
      <c r="X94" s="294">
        <v>2.8333333333333335</v>
      </c>
      <c r="Y94" s="100"/>
    </row>
    <row r="95" spans="1:25" ht="19" x14ac:dyDescent="0.2">
      <c r="A95" s="883"/>
      <c r="B95" s="884"/>
      <c r="C95" s="884"/>
      <c r="D95" s="4"/>
      <c r="E95" s="25" t="s">
        <v>71</v>
      </c>
      <c r="F95" s="72" t="s">
        <v>203</v>
      </c>
      <c r="G95" s="178"/>
      <c r="H95" s="178"/>
      <c r="I95" s="178"/>
      <c r="J95" s="179"/>
      <c r="K95" s="180"/>
      <c r="L95" s="180"/>
      <c r="M95" s="180"/>
      <c r="N95" s="181"/>
      <c r="O95" s="182"/>
      <c r="P95" s="180"/>
      <c r="Q95" s="180"/>
      <c r="R95" s="180"/>
      <c r="S95" s="183"/>
      <c r="T95" s="179"/>
      <c r="U95" s="180"/>
      <c r="V95" s="180"/>
      <c r="W95" s="180"/>
      <c r="X95" s="181"/>
    </row>
    <row r="96" spans="1:25" ht="19" x14ac:dyDescent="0.2">
      <c r="A96" s="886"/>
      <c r="B96" s="887"/>
      <c r="C96" s="887"/>
      <c r="D96" s="34"/>
      <c r="E96" s="78" t="s">
        <v>72</v>
      </c>
      <c r="F96" s="79">
        <v>44.6</v>
      </c>
      <c r="G96" s="79">
        <v>15.4</v>
      </c>
      <c r="H96" s="79">
        <v>14.3</v>
      </c>
      <c r="I96" s="79">
        <v>14.9</v>
      </c>
      <c r="J96" s="80">
        <v>3.1</v>
      </c>
      <c r="K96" s="81">
        <v>3.1</v>
      </c>
      <c r="L96" s="81">
        <v>3.2</v>
      </c>
      <c r="M96" s="81">
        <v>2.9</v>
      </c>
      <c r="N96" s="83">
        <v>3</v>
      </c>
      <c r="O96" s="84">
        <v>3.1</v>
      </c>
      <c r="P96" s="81">
        <v>2.9</v>
      </c>
      <c r="Q96" s="81">
        <v>2.8</v>
      </c>
      <c r="R96" s="81">
        <v>2.8</v>
      </c>
      <c r="S96" s="82">
        <v>2.7</v>
      </c>
      <c r="T96" s="80">
        <v>3</v>
      </c>
      <c r="U96" s="81">
        <v>3.4</v>
      </c>
      <c r="V96" s="81">
        <v>2.7</v>
      </c>
      <c r="W96" s="81">
        <v>2.7</v>
      </c>
      <c r="X96" s="83">
        <v>2.9</v>
      </c>
    </row>
    <row r="97" spans="1:24" ht="19" x14ac:dyDescent="0.2">
      <c r="A97" s="776"/>
      <c r="B97" s="776"/>
      <c r="C97" s="923" t="s">
        <v>73</v>
      </c>
      <c r="D97" s="923"/>
      <c r="E97" s="924"/>
      <c r="F97" s="918" t="s">
        <v>74</v>
      </c>
      <c r="G97" s="919"/>
      <c r="H97" s="906" t="s">
        <v>75</v>
      </c>
      <c r="I97" s="907"/>
      <c r="J97" s="907"/>
      <c r="K97" s="920" t="s">
        <v>76</v>
      </c>
      <c r="L97" s="921"/>
      <c r="M97" s="922"/>
      <c r="N97" s="43"/>
      <c r="O97" s="43"/>
      <c r="P97" s="43"/>
      <c r="Q97" s="43"/>
      <c r="R97" s="43"/>
      <c r="S97" s="43"/>
      <c r="T97" s="43"/>
      <c r="U97" s="43"/>
      <c r="V97" s="43"/>
      <c r="W97" s="43"/>
      <c r="X97" s="43"/>
    </row>
    <row r="99" spans="1:24" ht="34" x14ac:dyDescent="0.2">
      <c r="A99" s="44" t="s">
        <v>77</v>
      </c>
      <c r="B99" s="85"/>
      <c r="C99" s="86" t="s">
        <v>204</v>
      </c>
      <c r="D99" s="49"/>
      <c r="E99" s="50"/>
      <c r="F99" s="963" t="s">
        <v>79</v>
      </c>
      <c r="G99" s="964"/>
      <c r="H99" s="965"/>
      <c r="I99" s="46"/>
      <c r="J99" s="51"/>
      <c r="K99" s="963" t="s">
        <v>80</v>
      </c>
      <c r="L99" s="964"/>
      <c r="M99" s="965"/>
      <c r="N99" s="46"/>
      <c r="O99" s="52"/>
      <c r="P99" s="963" t="s">
        <v>81</v>
      </c>
      <c r="Q99" s="964"/>
      <c r="R99" s="965"/>
      <c r="S99" s="46"/>
      <c r="T99" s="53"/>
      <c r="U99" s="963" t="s">
        <v>82</v>
      </c>
      <c r="V99" s="964"/>
      <c r="W99" s="965"/>
    </row>
    <row r="101" spans="1:24" ht="19" x14ac:dyDescent="0.25">
      <c r="A101" s="945" t="s">
        <v>205</v>
      </c>
      <c r="B101" s="949" t="s">
        <v>83</v>
      </c>
      <c r="C101" s="949" t="s">
        <v>84</v>
      </c>
      <c r="D101" s="953" t="s">
        <v>85</v>
      </c>
      <c r="E101" s="955" t="s">
        <v>12</v>
      </c>
      <c r="F101" s="951" t="s">
        <v>60</v>
      </c>
      <c r="G101" s="939" t="s">
        <v>61</v>
      </c>
      <c r="H101" s="940"/>
      <c r="I101" s="941"/>
      <c r="J101" s="942" t="s">
        <v>62</v>
      </c>
      <c r="K101" s="942"/>
      <c r="L101" s="942"/>
      <c r="M101" s="942"/>
      <c r="N101" s="943"/>
      <c r="O101" s="893" t="s">
        <v>63</v>
      </c>
      <c r="P101" s="893"/>
      <c r="Q101" s="893"/>
      <c r="R101" s="893"/>
      <c r="S101" s="894"/>
      <c r="T101" s="895" t="s">
        <v>64</v>
      </c>
      <c r="U101" s="896"/>
      <c r="V101" s="896"/>
      <c r="W101" s="896"/>
      <c r="X101" s="944"/>
    </row>
    <row r="102" spans="1:24" x14ac:dyDescent="0.2">
      <c r="A102" s="946"/>
      <c r="B102" s="979"/>
      <c r="C102" s="979"/>
      <c r="D102" s="954"/>
      <c r="E102" s="956"/>
      <c r="F102" s="979"/>
      <c r="G102" s="87" t="s">
        <v>66</v>
      </c>
      <c r="H102" s="88" t="s">
        <v>67</v>
      </c>
      <c r="I102" s="89" t="s">
        <v>68</v>
      </c>
      <c r="J102" s="90">
        <v>1</v>
      </c>
      <c r="K102" s="91">
        <v>2</v>
      </c>
      <c r="L102" s="91">
        <v>3</v>
      </c>
      <c r="M102" s="91">
        <v>4</v>
      </c>
      <c r="N102" s="92">
        <v>5</v>
      </c>
      <c r="O102" s="93">
        <v>6</v>
      </c>
      <c r="P102" s="94">
        <v>7</v>
      </c>
      <c r="Q102" s="94">
        <v>8</v>
      </c>
      <c r="R102" s="94">
        <v>9</v>
      </c>
      <c r="S102" s="95">
        <v>10</v>
      </c>
      <c r="T102" s="96">
        <v>11</v>
      </c>
      <c r="U102" s="97">
        <v>12</v>
      </c>
      <c r="V102" s="97">
        <v>13</v>
      </c>
      <c r="W102" s="97">
        <v>14</v>
      </c>
      <c r="X102" s="98">
        <v>15</v>
      </c>
    </row>
    <row r="103" spans="1:24" x14ac:dyDescent="0.2">
      <c r="A103" s="946"/>
      <c r="B103" s="274">
        <v>45043</v>
      </c>
      <c r="C103" s="245" t="s">
        <v>206</v>
      </c>
      <c r="D103" s="121" t="s">
        <v>133</v>
      </c>
      <c r="E103" s="246" t="s">
        <v>121</v>
      </c>
      <c r="F103" s="250">
        <v>45</v>
      </c>
      <c r="G103" s="250">
        <v>15</v>
      </c>
      <c r="H103" s="250">
        <v>14.5</v>
      </c>
      <c r="I103" s="250">
        <v>15.5</v>
      </c>
      <c r="J103" s="250">
        <v>3</v>
      </c>
      <c r="K103" s="250">
        <v>3</v>
      </c>
      <c r="L103" s="250">
        <v>3</v>
      </c>
      <c r="M103" s="250">
        <v>3</v>
      </c>
      <c r="N103" s="250">
        <v>3</v>
      </c>
      <c r="O103" s="250">
        <v>3</v>
      </c>
      <c r="P103" s="250">
        <v>3</v>
      </c>
      <c r="Q103" s="283">
        <v>2.5</v>
      </c>
      <c r="R103" s="250">
        <v>3</v>
      </c>
      <c r="S103" s="250">
        <v>3</v>
      </c>
      <c r="T103" s="250">
        <v>3</v>
      </c>
      <c r="U103" s="250">
        <v>4</v>
      </c>
      <c r="V103" s="283">
        <v>2.5</v>
      </c>
      <c r="W103" s="283">
        <v>2.5</v>
      </c>
      <c r="X103" s="278">
        <v>3.5</v>
      </c>
    </row>
    <row r="104" spans="1:24" x14ac:dyDescent="0.2">
      <c r="A104" s="946"/>
      <c r="B104" s="277">
        <v>45043</v>
      </c>
      <c r="C104" s="251" t="s">
        <v>207</v>
      </c>
      <c r="D104" s="121" t="s">
        <v>133</v>
      </c>
      <c r="E104" s="246" t="s">
        <v>17</v>
      </c>
      <c r="F104" s="247">
        <v>45</v>
      </c>
      <c r="G104" s="247">
        <v>16</v>
      </c>
      <c r="H104" s="247">
        <v>15</v>
      </c>
      <c r="I104" s="247">
        <v>14</v>
      </c>
      <c r="J104" s="247">
        <v>3</v>
      </c>
      <c r="K104" s="247">
        <v>3</v>
      </c>
      <c r="L104" s="247">
        <v>4</v>
      </c>
      <c r="M104" s="247">
        <v>3</v>
      </c>
      <c r="N104" s="247">
        <v>3</v>
      </c>
      <c r="O104" s="247">
        <v>3</v>
      </c>
      <c r="P104" s="247">
        <v>3</v>
      </c>
      <c r="Q104" s="247">
        <v>3</v>
      </c>
      <c r="R104" s="247">
        <v>3</v>
      </c>
      <c r="S104" s="247">
        <v>3</v>
      </c>
      <c r="T104" s="247">
        <v>3</v>
      </c>
      <c r="U104" s="247">
        <v>3</v>
      </c>
      <c r="V104" s="269">
        <v>2</v>
      </c>
      <c r="W104" s="252">
        <v>3</v>
      </c>
      <c r="X104" s="124">
        <v>3</v>
      </c>
    </row>
    <row r="105" spans="1:24" x14ac:dyDescent="0.2">
      <c r="A105" s="948"/>
      <c r="B105" s="267">
        <v>45057</v>
      </c>
      <c r="C105" s="253" t="s">
        <v>208</v>
      </c>
      <c r="D105" s="166" t="s">
        <v>133</v>
      </c>
      <c r="E105" s="276" t="s">
        <v>17</v>
      </c>
      <c r="F105" s="260">
        <v>37</v>
      </c>
      <c r="G105" s="260">
        <v>14</v>
      </c>
      <c r="H105" s="260">
        <v>11</v>
      </c>
      <c r="I105" s="260">
        <v>12</v>
      </c>
      <c r="J105" s="233">
        <v>2</v>
      </c>
      <c r="K105" s="260">
        <v>3</v>
      </c>
      <c r="L105" s="260">
        <v>4</v>
      </c>
      <c r="M105" s="260">
        <v>3</v>
      </c>
      <c r="N105" s="233">
        <v>2</v>
      </c>
      <c r="O105" s="260">
        <v>3</v>
      </c>
      <c r="P105" s="233">
        <v>2</v>
      </c>
      <c r="Q105" s="233">
        <v>2</v>
      </c>
      <c r="R105" s="233">
        <v>2</v>
      </c>
      <c r="S105" s="233">
        <v>2</v>
      </c>
      <c r="T105" s="260">
        <v>3</v>
      </c>
      <c r="U105" s="260">
        <v>3</v>
      </c>
      <c r="V105" s="233">
        <v>2</v>
      </c>
      <c r="W105" s="233">
        <v>2</v>
      </c>
      <c r="X105" s="284">
        <v>2</v>
      </c>
    </row>
    <row r="106" spans="1:24" ht="18" x14ac:dyDescent="0.2">
      <c r="A106" s="184"/>
      <c r="B106" s="159"/>
      <c r="C106" s="160"/>
      <c r="E106" s="185"/>
      <c r="F106" s="285"/>
      <c r="G106" s="285"/>
      <c r="H106" s="285"/>
      <c r="I106" s="285"/>
      <c r="J106" s="285"/>
      <c r="K106" s="285"/>
      <c r="L106" s="285"/>
      <c r="M106" s="285"/>
      <c r="N106" s="285"/>
      <c r="O106" s="285"/>
      <c r="P106" s="285"/>
      <c r="Q106" s="285"/>
      <c r="R106" s="285"/>
      <c r="S106" s="285"/>
      <c r="T106" s="285"/>
      <c r="U106" s="285"/>
      <c r="V106" s="285"/>
      <c r="W106" s="285"/>
      <c r="X106" s="285"/>
    </row>
    <row r="107" spans="1:24" ht="19" x14ac:dyDescent="0.25">
      <c r="A107" s="184"/>
      <c r="B107" s="186"/>
      <c r="E107" s="185"/>
      <c r="F107" s="880" t="s">
        <v>209</v>
      </c>
      <c r="G107" s="881"/>
      <c r="H107" s="882"/>
      <c r="I107" s="888" t="s">
        <v>165</v>
      </c>
      <c r="J107" s="972" t="s">
        <v>62</v>
      </c>
      <c r="K107" s="973"/>
      <c r="L107" s="973"/>
      <c r="M107" s="973"/>
      <c r="N107" s="974"/>
      <c r="O107" s="957" t="s">
        <v>63</v>
      </c>
      <c r="P107" s="958"/>
      <c r="Q107" s="958"/>
      <c r="R107" s="958"/>
      <c r="S107" s="959"/>
      <c r="T107" s="895" t="s">
        <v>64</v>
      </c>
      <c r="U107" s="896"/>
      <c r="V107" s="896"/>
      <c r="W107" s="896"/>
      <c r="X107" s="944"/>
    </row>
    <row r="108" spans="1:24" ht="18" x14ac:dyDescent="0.2">
      <c r="A108" s="184"/>
      <c r="B108" s="186"/>
      <c r="E108" s="185"/>
      <c r="F108" s="883"/>
      <c r="G108" s="884"/>
      <c r="H108" s="885"/>
      <c r="I108" s="978"/>
      <c r="J108" s="13">
        <v>1</v>
      </c>
      <c r="K108" s="14">
        <v>2</v>
      </c>
      <c r="L108" s="14">
        <v>3</v>
      </c>
      <c r="M108" s="14">
        <v>4</v>
      </c>
      <c r="N108" s="68">
        <v>5</v>
      </c>
      <c r="O108" s="13">
        <v>6</v>
      </c>
      <c r="P108" s="14">
        <v>7</v>
      </c>
      <c r="Q108" s="14">
        <v>8</v>
      </c>
      <c r="R108" s="14">
        <v>9</v>
      </c>
      <c r="S108" s="15">
        <v>10</v>
      </c>
      <c r="T108" s="69">
        <v>11</v>
      </c>
      <c r="U108" s="14">
        <v>12</v>
      </c>
      <c r="V108" s="14">
        <v>13</v>
      </c>
      <c r="W108" s="14">
        <v>14</v>
      </c>
      <c r="X108" s="15">
        <v>15</v>
      </c>
    </row>
    <row r="109" spans="1:24" ht="18" x14ac:dyDescent="0.2">
      <c r="A109" s="184"/>
      <c r="B109" s="186"/>
      <c r="E109" s="185"/>
      <c r="F109" s="883"/>
      <c r="G109" s="884"/>
      <c r="H109" s="884"/>
      <c r="I109" s="103" t="s">
        <v>166</v>
      </c>
      <c r="J109" s="104"/>
      <c r="K109" s="105"/>
      <c r="L109" s="105"/>
      <c r="M109" s="105"/>
      <c r="N109" s="108"/>
      <c r="O109" s="104"/>
      <c r="P109" s="105"/>
      <c r="Q109" s="105"/>
      <c r="R109" s="105"/>
      <c r="S109" s="106"/>
      <c r="T109" s="107"/>
      <c r="U109" s="105"/>
      <c r="V109" s="187"/>
      <c r="W109" s="187"/>
      <c r="X109" s="108"/>
    </row>
    <row r="110" spans="1:24" ht="18" x14ac:dyDescent="0.2">
      <c r="A110" s="184"/>
      <c r="B110" s="186"/>
      <c r="E110" s="185"/>
      <c r="F110" s="883"/>
      <c r="G110" s="884"/>
      <c r="H110" s="884"/>
      <c r="I110" s="111" t="s">
        <v>167</v>
      </c>
      <c r="J110" s="125">
        <v>1</v>
      </c>
      <c r="K110" s="122"/>
      <c r="L110" s="122"/>
      <c r="M110" s="188"/>
      <c r="N110" s="124">
        <v>1</v>
      </c>
      <c r="O110" s="120"/>
      <c r="P110" s="140">
        <v>1</v>
      </c>
      <c r="Q110" s="140">
        <v>2</v>
      </c>
      <c r="R110" s="190">
        <v>1</v>
      </c>
      <c r="S110" s="31">
        <v>1</v>
      </c>
      <c r="T110" s="300"/>
      <c r="U110" s="126"/>
      <c r="V110" s="121">
        <v>3</v>
      </c>
      <c r="W110" s="30">
        <v>2</v>
      </c>
      <c r="X110" s="298">
        <v>1</v>
      </c>
    </row>
    <row r="111" spans="1:24" ht="18" x14ac:dyDescent="0.2">
      <c r="A111" s="184"/>
      <c r="B111" s="186"/>
      <c r="E111" s="185"/>
      <c r="F111" s="883"/>
      <c r="G111" s="884"/>
      <c r="H111" s="884"/>
      <c r="I111" s="27" t="s">
        <v>168</v>
      </c>
      <c r="J111" s="118">
        <v>2</v>
      </c>
      <c r="K111" s="43">
        <v>3</v>
      </c>
      <c r="L111" s="31">
        <v>1</v>
      </c>
      <c r="M111" s="30">
        <v>3</v>
      </c>
      <c r="N111" s="191">
        <v>2</v>
      </c>
      <c r="O111" s="43">
        <v>3</v>
      </c>
      <c r="P111" s="30">
        <v>2</v>
      </c>
      <c r="Q111" s="30">
        <v>1</v>
      </c>
      <c r="R111" s="30">
        <v>2</v>
      </c>
      <c r="S111" s="43">
        <v>2</v>
      </c>
      <c r="T111" s="32">
        <v>3</v>
      </c>
      <c r="U111" s="43">
        <v>2</v>
      </c>
      <c r="V111" s="299"/>
      <c r="W111" s="21">
        <v>1</v>
      </c>
      <c r="X111" s="33">
        <v>2</v>
      </c>
    </row>
    <row r="112" spans="1:24" ht="18" x14ac:dyDescent="0.2">
      <c r="A112" s="184"/>
      <c r="B112" s="186"/>
      <c r="E112" s="185"/>
      <c r="F112" s="883"/>
      <c r="G112" s="884"/>
      <c r="H112" s="884"/>
      <c r="I112" s="27" t="s">
        <v>169</v>
      </c>
      <c r="J112" s="120"/>
      <c r="K112" s="117"/>
      <c r="L112" s="192">
        <v>2</v>
      </c>
      <c r="M112" s="299"/>
      <c r="N112" s="127"/>
      <c r="O112" s="112"/>
      <c r="P112" s="193"/>
      <c r="Q112" s="193"/>
      <c r="R112" s="193"/>
      <c r="S112" s="126"/>
      <c r="T112" s="301"/>
      <c r="U112" s="30">
        <v>1</v>
      </c>
      <c r="V112" s="122"/>
      <c r="W112" s="122"/>
      <c r="X112" s="189"/>
    </row>
    <row r="113" spans="1:24" ht="18" x14ac:dyDescent="0.2">
      <c r="A113" s="184"/>
      <c r="B113" s="186"/>
      <c r="E113" s="185"/>
      <c r="F113" s="883"/>
      <c r="G113" s="884"/>
      <c r="H113" s="884"/>
      <c r="I113" s="27" t="s">
        <v>170</v>
      </c>
      <c r="J113" s="112"/>
      <c r="K113" s="122"/>
      <c r="L113" s="122"/>
      <c r="M113" s="122"/>
      <c r="N113" s="189"/>
      <c r="O113" s="120"/>
      <c r="P113" s="122"/>
      <c r="Q113" s="122"/>
      <c r="R113" s="122"/>
      <c r="S113" s="126"/>
      <c r="T113" s="115"/>
      <c r="U113" s="122"/>
      <c r="V113" s="117"/>
      <c r="W113" s="122"/>
      <c r="X113" s="127"/>
    </row>
    <row r="114" spans="1:24" ht="18" x14ac:dyDescent="0.2">
      <c r="A114" s="184"/>
      <c r="B114" s="186"/>
      <c r="E114" s="185"/>
      <c r="F114" s="883"/>
      <c r="G114" s="884"/>
      <c r="H114" s="884"/>
      <c r="I114" s="128" t="s">
        <v>171</v>
      </c>
      <c r="J114" s="120"/>
      <c r="K114" s="122"/>
      <c r="L114" s="122"/>
      <c r="M114" s="122"/>
      <c r="N114" s="127"/>
      <c r="O114" s="120"/>
      <c r="P114" s="122"/>
      <c r="Q114" s="122"/>
      <c r="R114" s="122"/>
      <c r="S114" s="126"/>
      <c r="T114" s="115"/>
      <c r="U114" s="122"/>
      <c r="V114" s="117"/>
      <c r="W114" s="122"/>
      <c r="X114" s="127"/>
    </row>
    <row r="115" spans="1:24" ht="18" x14ac:dyDescent="0.2">
      <c r="A115" s="184"/>
      <c r="B115" s="186"/>
      <c r="E115" s="185"/>
      <c r="F115" s="883"/>
      <c r="G115" s="884"/>
      <c r="H115" s="884"/>
      <c r="I115" s="128" t="s">
        <v>172</v>
      </c>
      <c r="J115" s="120"/>
      <c r="K115" s="122"/>
      <c r="L115" s="122"/>
      <c r="M115" s="122"/>
      <c r="N115" s="127"/>
      <c r="O115" s="120"/>
      <c r="P115" s="122"/>
      <c r="Q115" s="122"/>
      <c r="R115" s="122"/>
      <c r="S115" s="126"/>
      <c r="T115" s="115"/>
      <c r="U115" s="122"/>
      <c r="V115" s="122"/>
      <c r="W115" s="122"/>
      <c r="X115" s="127"/>
    </row>
    <row r="116" spans="1:24" ht="18" x14ac:dyDescent="0.2">
      <c r="A116" s="184"/>
      <c r="B116" s="186"/>
      <c r="E116" s="185"/>
      <c r="F116" s="883"/>
      <c r="G116" s="884"/>
      <c r="H116" s="884"/>
      <c r="I116" s="128" t="s">
        <v>173</v>
      </c>
      <c r="J116" s="120"/>
      <c r="K116" s="122"/>
      <c r="L116" s="122"/>
      <c r="M116" s="122"/>
      <c r="N116" s="127"/>
      <c r="O116" s="120"/>
      <c r="P116" s="122"/>
      <c r="Q116" s="122"/>
      <c r="R116" s="122"/>
      <c r="S116" s="126"/>
      <c r="T116" s="115"/>
      <c r="U116" s="122"/>
      <c r="V116" s="122"/>
      <c r="W116" s="122"/>
      <c r="X116" s="127"/>
    </row>
    <row r="117" spans="1:24" ht="18" x14ac:dyDescent="0.2">
      <c r="A117" s="184"/>
      <c r="B117" s="186"/>
      <c r="E117" s="185"/>
      <c r="F117" s="886"/>
      <c r="G117" s="887"/>
      <c r="H117" s="887"/>
      <c r="I117" s="129" t="s">
        <v>174</v>
      </c>
      <c r="J117" s="130"/>
      <c r="K117" s="131"/>
      <c r="L117" s="131"/>
      <c r="M117" s="131"/>
      <c r="N117" s="134"/>
      <c r="O117" s="130"/>
      <c r="P117" s="131"/>
      <c r="Q117" s="131"/>
      <c r="R117" s="131"/>
      <c r="S117" s="132"/>
      <c r="T117" s="133"/>
      <c r="U117" s="131"/>
      <c r="V117" s="131"/>
      <c r="W117" s="131"/>
      <c r="X117" s="134"/>
    </row>
    <row r="118" spans="1:24" x14ac:dyDescent="0.2">
      <c r="G118" s="100"/>
      <c r="H118" s="100"/>
      <c r="I118" s="100"/>
      <c r="J118" s="100"/>
      <c r="K118" s="100"/>
      <c r="L118" s="100"/>
      <c r="M118" s="100"/>
      <c r="N118" s="100"/>
      <c r="O118" s="100"/>
      <c r="P118" s="100"/>
      <c r="Q118" s="100"/>
      <c r="R118" s="100"/>
      <c r="S118" s="100"/>
      <c r="T118" s="100"/>
      <c r="U118" s="100"/>
      <c r="V118" s="100"/>
      <c r="W118" s="100"/>
      <c r="X118" s="100"/>
    </row>
    <row r="119" spans="1:24" x14ac:dyDescent="0.2">
      <c r="G119" s="100"/>
      <c r="H119" s="100"/>
      <c r="I119" s="100"/>
      <c r="J119" s="100"/>
      <c r="K119" s="100"/>
      <c r="L119" s="100"/>
      <c r="M119" s="100"/>
      <c r="N119" s="100"/>
      <c r="O119" s="100"/>
      <c r="P119" s="100"/>
      <c r="Q119" s="100"/>
      <c r="R119" s="100"/>
      <c r="S119" s="100"/>
      <c r="T119" s="100"/>
      <c r="U119" s="100"/>
      <c r="V119" s="100"/>
      <c r="W119" s="100"/>
      <c r="X119" s="100"/>
    </row>
    <row r="120" spans="1:24" ht="32" x14ac:dyDescent="0.2">
      <c r="C120" s="833" t="s">
        <v>11</v>
      </c>
      <c r="D120" s="168" t="s">
        <v>12</v>
      </c>
      <c r="E120" s="169" t="s">
        <v>13</v>
      </c>
      <c r="F120" s="170" t="s">
        <v>14</v>
      </c>
      <c r="G120" s="170" t="s">
        <v>15</v>
      </c>
      <c r="H120" s="171" t="s">
        <v>16</v>
      </c>
      <c r="I120" s="100"/>
      <c r="J120" s="100"/>
      <c r="K120" s="100"/>
      <c r="L120" s="100"/>
      <c r="M120" s="100"/>
      <c r="N120" s="100"/>
      <c r="O120" s="100"/>
      <c r="P120" s="100"/>
      <c r="Q120" s="100"/>
      <c r="R120" s="100"/>
      <c r="S120" s="100"/>
      <c r="T120" s="100"/>
      <c r="U120" s="100"/>
      <c r="V120" s="100"/>
      <c r="W120" s="100"/>
      <c r="X120" s="100"/>
    </row>
    <row r="121" spans="1:24" x14ac:dyDescent="0.2">
      <c r="C121" s="834"/>
      <c r="D121" s="194" t="s">
        <v>17</v>
      </c>
      <c r="E121" s="195" t="s">
        <v>210</v>
      </c>
      <c r="F121" s="195">
        <f>AVERAGE(F104:F105)</f>
        <v>41</v>
      </c>
      <c r="G121" s="340"/>
      <c r="H121" s="196"/>
      <c r="I121" s="100"/>
      <c r="J121" s="100"/>
      <c r="K121" s="100"/>
      <c r="L121" s="100"/>
      <c r="M121" s="254"/>
      <c r="N121" s="100"/>
      <c r="O121" s="100"/>
      <c r="P121" s="100"/>
      <c r="Q121" s="100"/>
      <c r="R121" s="100"/>
      <c r="S121" s="100"/>
      <c r="T121" s="100"/>
      <c r="U121" s="100"/>
      <c r="V121" s="100"/>
      <c r="W121" s="100"/>
      <c r="X121" s="100"/>
    </row>
    <row r="122" spans="1:24" x14ac:dyDescent="0.2">
      <c r="C122" s="937"/>
      <c r="D122" s="99" t="s">
        <v>21</v>
      </c>
      <c r="E122" s="143"/>
      <c r="F122" s="143"/>
      <c r="G122" s="143"/>
      <c r="H122" s="143"/>
      <c r="I122" s="100"/>
      <c r="J122" s="100"/>
      <c r="K122" s="100"/>
      <c r="L122" s="100"/>
      <c r="M122" s="100"/>
      <c r="N122" s="100"/>
      <c r="O122" s="100"/>
      <c r="P122" s="100"/>
      <c r="Q122" s="100"/>
      <c r="R122" s="100"/>
      <c r="S122" s="100"/>
      <c r="T122" s="100"/>
      <c r="U122" s="100"/>
      <c r="V122" s="100"/>
      <c r="W122" s="100"/>
      <c r="X122" s="100"/>
    </row>
    <row r="123" spans="1:24" x14ac:dyDescent="0.2">
      <c r="C123" s="937"/>
      <c r="D123" s="99" t="s">
        <v>199</v>
      </c>
      <c r="E123" s="121" t="s">
        <v>211</v>
      </c>
      <c r="F123" s="338">
        <v>45</v>
      </c>
      <c r="G123" s="143"/>
      <c r="H123" s="143"/>
      <c r="I123" s="100"/>
      <c r="J123" s="100"/>
      <c r="K123" s="100"/>
      <c r="L123" s="100"/>
      <c r="M123" s="100"/>
      <c r="N123" s="100"/>
      <c r="O123" s="100"/>
      <c r="P123" s="100"/>
      <c r="Q123" s="100"/>
      <c r="R123" s="100"/>
      <c r="S123" s="100"/>
      <c r="T123" s="100"/>
      <c r="U123" s="100"/>
      <c r="V123" s="100"/>
      <c r="W123" s="100"/>
      <c r="X123" s="100"/>
    </row>
    <row r="124" spans="1:24" x14ac:dyDescent="0.2">
      <c r="C124" s="937"/>
      <c r="D124" s="139" t="s">
        <v>27</v>
      </c>
      <c r="E124" s="144"/>
      <c r="F124" s="339"/>
      <c r="G124" s="144"/>
      <c r="H124" s="144"/>
      <c r="I124" s="100"/>
      <c r="J124" s="100"/>
      <c r="K124" s="100"/>
      <c r="L124" s="100"/>
      <c r="M124" s="100"/>
      <c r="N124" s="100"/>
      <c r="O124" s="100"/>
      <c r="P124" s="100"/>
      <c r="Q124" s="100"/>
      <c r="R124" s="100"/>
      <c r="S124" s="100"/>
      <c r="T124" s="100"/>
      <c r="U124" s="100"/>
      <c r="V124" s="100"/>
      <c r="W124" s="100"/>
      <c r="X124" s="100"/>
    </row>
    <row r="125" spans="1:24" x14ac:dyDescent="0.2">
      <c r="C125" s="937"/>
      <c r="D125" s="146" t="s">
        <v>31</v>
      </c>
      <c r="E125" s="147"/>
      <c r="F125" s="199"/>
      <c r="G125" s="148"/>
      <c r="H125" s="148"/>
      <c r="I125" s="100"/>
      <c r="J125" s="100"/>
      <c r="K125" s="100"/>
      <c r="L125" s="100"/>
      <c r="M125" s="100"/>
      <c r="N125" s="100"/>
      <c r="O125" s="100"/>
      <c r="P125" s="100"/>
      <c r="Q125" s="100"/>
      <c r="R125" s="100"/>
      <c r="S125" s="100"/>
      <c r="T125" s="100"/>
      <c r="U125" s="100"/>
      <c r="V125" s="100"/>
      <c r="W125" s="100"/>
      <c r="X125" s="100"/>
    </row>
    <row r="126" spans="1:24" x14ac:dyDescent="0.2">
      <c r="C126" s="937"/>
      <c r="D126" s="149" t="s">
        <v>34</v>
      </c>
      <c r="E126" s="336" t="s">
        <v>212</v>
      </c>
      <c r="F126" s="337">
        <v>42.3</v>
      </c>
      <c r="G126" s="336" t="s">
        <v>212</v>
      </c>
      <c r="H126" s="151"/>
      <c r="I126" s="100"/>
      <c r="J126" s="100"/>
      <c r="K126" s="100"/>
      <c r="L126" s="100"/>
      <c r="M126" s="100"/>
      <c r="N126" s="100"/>
      <c r="O126" s="100"/>
      <c r="P126" s="100"/>
      <c r="Q126" s="100"/>
      <c r="R126" s="100"/>
      <c r="S126" s="100"/>
      <c r="T126" s="100"/>
      <c r="U126" s="100"/>
      <c r="V126" s="100"/>
      <c r="W126" s="100"/>
      <c r="X126" s="100"/>
    </row>
    <row r="127" spans="1:24" x14ac:dyDescent="0.2">
      <c r="C127" s="938"/>
      <c r="D127" s="99" t="s">
        <v>38</v>
      </c>
      <c r="E127" s="143"/>
      <c r="F127" s="143"/>
      <c r="G127" s="143"/>
      <c r="H127" s="142"/>
    </row>
    <row r="128" spans="1:24" ht="198" customHeight="1" x14ac:dyDescent="0.2"/>
    <row r="129" spans="1:24" ht="141" customHeight="1" x14ac:dyDescent="0.2"/>
    <row r="130" spans="1:24" ht="148.5" customHeight="1" x14ac:dyDescent="0.2"/>
    <row r="131" spans="1:24" ht="151.5" customHeight="1" x14ac:dyDescent="0.2">
      <c r="A131" s="64" t="s">
        <v>213</v>
      </c>
      <c r="B131" s="933" t="s">
        <v>214</v>
      </c>
      <c r="C131" s="934"/>
      <c r="D131" s="934"/>
      <c r="E131" s="934"/>
      <c r="F131" s="934"/>
      <c r="G131" s="934"/>
      <c r="H131" s="934"/>
      <c r="I131" s="934"/>
      <c r="J131" s="934"/>
      <c r="K131" s="934"/>
      <c r="L131" s="934"/>
      <c r="M131" s="935"/>
    </row>
    <row r="133" spans="1:24" ht="19" x14ac:dyDescent="0.25">
      <c r="A133" s="880" t="s">
        <v>215</v>
      </c>
      <c r="B133" s="881"/>
      <c r="C133" s="882"/>
      <c r="D133" s="101"/>
      <c r="E133" s="3"/>
      <c r="F133" s="967" t="s">
        <v>60</v>
      </c>
      <c r="G133" s="969" t="s">
        <v>61</v>
      </c>
      <c r="H133" s="970"/>
      <c r="I133" s="971"/>
      <c r="J133" s="972" t="s">
        <v>62</v>
      </c>
      <c r="K133" s="973"/>
      <c r="L133" s="973"/>
      <c r="M133" s="973"/>
      <c r="N133" s="974"/>
      <c r="O133" s="957" t="s">
        <v>63</v>
      </c>
      <c r="P133" s="958"/>
      <c r="Q133" s="958"/>
      <c r="R133" s="958"/>
      <c r="S133" s="959"/>
      <c r="T133" s="960" t="s">
        <v>64</v>
      </c>
      <c r="U133" s="961"/>
      <c r="V133" s="961"/>
      <c r="W133" s="961"/>
      <c r="X133" s="962"/>
    </row>
    <row r="134" spans="1:24" ht="19" x14ac:dyDescent="0.2">
      <c r="A134" s="883"/>
      <c r="B134" s="884"/>
      <c r="C134" s="885"/>
      <c r="D134" s="102"/>
      <c r="E134" s="65"/>
      <c r="F134" s="968"/>
      <c r="G134" s="66" t="s">
        <v>66</v>
      </c>
      <c r="H134" s="7" t="s">
        <v>67</v>
      </c>
      <c r="I134" s="67" t="s">
        <v>68</v>
      </c>
      <c r="J134" s="57">
        <v>1</v>
      </c>
      <c r="K134" s="11">
        <v>2</v>
      </c>
      <c r="L134" s="11">
        <v>3</v>
      </c>
      <c r="M134" s="11">
        <v>4</v>
      </c>
      <c r="N134" s="200">
        <v>5</v>
      </c>
      <c r="O134" s="69">
        <v>6</v>
      </c>
      <c r="P134" s="14">
        <v>7</v>
      </c>
      <c r="Q134" s="14">
        <v>8</v>
      </c>
      <c r="R134" s="14">
        <v>9</v>
      </c>
      <c r="S134" s="15">
        <v>10</v>
      </c>
      <c r="T134" s="69">
        <v>11</v>
      </c>
      <c r="U134" s="14">
        <v>12</v>
      </c>
      <c r="V134" s="14">
        <v>13</v>
      </c>
      <c r="W134" s="14">
        <v>14</v>
      </c>
      <c r="X134" s="15">
        <v>15</v>
      </c>
    </row>
    <row r="135" spans="1:24" ht="19" x14ac:dyDescent="0.2">
      <c r="A135" s="883"/>
      <c r="B135" s="884"/>
      <c r="C135" s="885"/>
      <c r="D135" s="102"/>
      <c r="E135" s="201" t="s">
        <v>70</v>
      </c>
      <c r="F135" s="787">
        <v>41</v>
      </c>
      <c r="G135" s="203">
        <v>15.5</v>
      </c>
      <c r="H135" s="202">
        <v>13.5</v>
      </c>
      <c r="I135" s="204">
        <v>12</v>
      </c>
      <c r="J135" s="205">
        <v>3</v>
      </c>
      <c r="K135" s="206">
        <v>2.5</v>
      </c>
      <c r="L135" s="206">
        <v>3.5</v>
      </c>
      <c r="M135" s="206">
        <v>3</v>
      </c>
      <c r="N135" s="207">
        <v>3.5</v>
      </c>
      <c r="O135" s="208">
        <v>3</v>
      </c>
      <c r="P135" s="209">
        <v>3</v>
      </c>
      <c r="Q135" s="209">
        <v>2.5</v>
      </c>
      <c r="R135" s="209">
        <v>3</v>
      </c>
      <c r="S135" s="210">
        <v>2</v>
      </c>
      <c r="T135" s="208">
        <v>2.5</v>
      </c>
      <c r="U135" s="209">
        <v>2.5</v>
      </c>
      <c r="V135" s="209">
        <v>2.5</v>
      </c>
      <c r="W135" s="209">
        <v>2</v>
      </c>
      <c r="X135" s="211">
        <v>2.5</v>
      </c>
    </row>
    <row r="136" spans="1:24" ht="19" x14ac:dyDescent="0.2">
      <c r="A136" s="883"/>
      <c r="B136" s="884"/>
      <c r="C136" s="885"/>
      <c r="D136" s="102"/>
      <c r="E136" s="25" t="s">
        <v>71</v>
      </c>
      <c r="F136" s="212" t="s">
        <v>216</v>
      </c>
      <c r="G136" s="213"/>
      <c r="H136" s="214"/>
      <c r="I136" s="215"/>
      <c r="J136" s="182"/>
      <c r="K136" s="180"/>
      <c r="L136" s="180"/>
      <c r="M136" s="180"/>
      <c r="N136" s="183"/>
      <c r="O136" s="179"/>
      <c r="P136" s="180"/>
      <c r="Q136" s="180"/>
      <c r="R136" s="180"/>
      <c r="S136" s="183"/>
      <c r="T136" s="179"/>
      <c r="U136" s="180"/>
      <c r="V136" s="180"/>
      <c r="W136" s="180"/>
      <c r="X136" s="181"/>
    </row>
    <row r="137" spans="1:24" ht="19" x14ac:dyDescent="0.2">
      <c r="A137" s="886"/>
      <c r="B137" s="887"/>
      <c r="C137" s="966"/>
      <c r="D137" s="216"/>
      <c r="E137" s="35" t="s">
        <v>72</v>
      </c>
      <c r="F137" s="217">
        <v>44.4</v>
      </c>
      <c r="G137" s="218">
        <v>15.1</v>
      </c>
      <c r="H137" s="217">
        <v>14.4</v>
      </c>
      <c r="I137" s="219">
        <v>14.8</v>
      </c>
      <c r="J137" s="84">
        <v>3.1</v>
      </c>
      <c r="K137" s="81">
        <v>2.9</v>
      </c>
      <c r="L137" s="81">
        <v>3.2</v>
      </c>
      <c r="M137" s="81">
        <v>2.9</v>
      </c>
      <c r="N137" s="82">
        <v>3</v>
      </c>
      <c r="O137" s="80">
        <v>3.1</v>
      </c>
      <c r="P137" s="81">
        <v>3</v>
      </c>
      <c r="Q137" s="81">
        <v>2.8</v>
      </c>
      <c r="R137" s="81">
        <v>2.8</v>
      </c>
      <c r="S137" s="82">
        <v>2.8</v>
      </c>
      <c r="T137" s="80">
        <v>3</v>
      </c>
      <c r="U137" s="81">
        <v>3.2</v>
      </c>
      <c r="V137" s="81">
        <v>2.8</v>
      </c>
      <c r="W137" s="81">
        <v>2.8</v>
      </c>
      <c r="X137" s="83">
        <v>2.9</v>
      </c>
    </row>
    <row r="138" spans="1:24" ht="19" x14ac:dyDescent="0.2">
      <c r="A138" s="776"/>
      <c r="B138" s="776"/>
      <c r="C138" s="923" t="s">
        <v>73</v>
      </c>
      <c r="D138" s="923"/>
      <c r="E138" s="924"/>
      <c r="F138" s="918" t="s">
        <v>74</v>
      </c>
      <c r="G138" s="919"/>
      <c r="H138" s="906" t="s">
        <v>75</v>
      </c>
      <c r="I138" s="907"/>
      <c r="J138" s="907"/>
      <c r="K138" s="920" t="s">
        <v>76</v>
      </c>
      <c r="L138" s="921"/>
      <c r="M138" s="922"/>
      <c r="N138" s="43"/>
      <c r="O138" s="43"/>
      <c r="P138" s="43"/>
      <c r="Q138" s="43"/>
      <c r="R138" s="43"/>
      <c r="S138" s="43"/>
      <c r="T138" s="43"/>
      <c r="U138" s="43"/>
      <c r="V138" s="43"/>
      <c r="W138" s="43"/>
      <c r="X138" s="43"/>
    </row>
    <row r="140" spans="1:24" ht="34" x14ac:dyDescent="0.2">
      <c r="A140" s="44" t="s">
        <v>77</v>
      </c>
      <c r="B140" s="85"/>
      <c r="C140" s="86" t="s">
        <v>204</v>
      </c>
      <c r="D140" s="49"/>
      <c r="E140" s="50"/>
      <c r="F140" s="963" t="s">
        <v>79</v>
      </c>
      <c r="G140" s="964"/>
      <c r="H140" s="965"/>
      <c r="I140" s="46"/>
      <c r="J140" s="51"/>
      <c r="K140" s="963" t="s">
        <v>80</v>
      </c>
      <c r="L140" s="964"/>
      <c r="M140" s="965"/>
      <c r="N140" s="46"/>
      <c r="O140" s="52"/>
      <c r="P140" s="963" t="s">
        <v>81</v>
      </c>
      <c r="Q140" s="964"/>
      <c r="R140" s="965"/>
      <c r="S140" s="46"/>
      <c r="T140" s="53"/>
      <c r="U140" s="963" t="s">
        <v>82</v>
      </c>
      <c r="V140" s="964"/>
      <c r="W140" s="965"/>
    </row>
    <row r="142" spans="1:24" ht="19" x14ac:dyDescent="0.25">
      <c r="A142" s="945" t="s">
        <v>217</v>
      </c>
      <c r="B142" s="949" t="s">
        <v>83</v>
      </c>
      <c r="C142" s="951" t="s">
        <v>84</v>
      </c>
      <c r="D142" s="953" t="s">
        <v>85</v>
      </c>
      <c r="E142" s="955" t="s">
        <v>12</v>
      </c>
      <c r="F142" s="951" t="s">
        <v>60</v>
      </c>
      <c r="G142" s="939" t="s">
        <v>61</v>
      </c>
      <c r="H142" s="940"/>
      <c r="I142" s="941"/>
      <c r="J142" s="942" t="s">
        <v>62</v>
      </c>
      <c r="K142" s="942"/>
      <c r="L142" s="942"/>
      <c r="M142" s="942"/>
      <c r="N142" s="943"/>
      <c r="O142" s="893" t="s">
        <v>63</v>
      </c>
      <c r="P142" s="893"/>
      <c r="Q142" s="893"/>
      <c r="R142" s="893"/>
      <c r="S142" s="894"/>
      <c r="T142" s="895" t="s">
        <v>64</v>
      </c>
      <c r="U142" s="896"/>
      <c r="V142" s="896"/>
      <c r="W142" s="896"/>
      <c r="X142" s="944"/>
    </row>
    <row r="143" spans="1:24" x14ac:dyDescent="0.2">
      <c r="A143" s="946"/>
      <c r="B143" s="950"/>
      <c r="C143" s="952"/>
      <c r="D143" s="954"/>
      <c r="E143" s="956"/>
      <c r="F143" s="950"/>
      <c r="G143" s="220" t="s">
        <v>66</v>
      </c>
      <c r="H143" s="221" t="s">
        <v>67</v>
      </c>
      <c r="I143" s="295" t="s">
        <v>68</v>
      </c>
      <c r="J143" s="222">
        <v>1</v>
      </c>
      <c r="K143" s="223">
        <v>2</v>
      </c>
      <c r="L143" s="223">
        <v>3</v>
      </c>
      <c r="M143" s="223">
        <v>4</v>
      </c>
      <c r="N143" s="224">
        <v>5</v>
      </c>
      <c r="O143" s="225">
        <v>6</v>
      </c>
      <c r="P143" s="226">
        <v>7</v>
      </c>
      <c r="Q143" s="226">
        <v>8</v>
      </c>
      <c r="R143" s="226">
        <v>9</v>
      </c>
      <c r="S143" s="227">
        <v>10</v>
      </c>
      <c r="T143" s="228">
        <v>11</v>
      </c>
      <c r="U143" s="229">
        <v>12</v>
      </c>
      <c r="V143" s="229">
        <v>13</v>
      </c>
      <c r="W143" s="229">
        <v>14</v>
      </c>
      <c r="X143" s="230">
        <v>15</v>
      </c>
    </row>
    <row r="144" spans="1:24" x14ac:dyDescent="0.2">
      <c r="A144" s="947"/>
      <c r="B144" s="279">
        <v>45043</v>
      </c>
      <c r="C144" s="255" t="s">
        <v>218</v>
      </c>
      <c r="D144" s="236" t="s">
        <v>87</v>
      </c>
      <c r="E144" s="256" t="s">
        <v>17</v>
      </c>
      <c r="F144" s="257">
        <v>33</v>
      </c>
      <c r="G144" s="257">
        <v>11</v>
      </c>
      <c r="H144" s="257">
        <v>11</v>
      </c>
      <c r="I144" s="257">
        <v>11</v>
      </c>
      <c r="J144" s="280">
        <v>2</v>
      </c>
      <c r="K144" s="282">
        <v>1</v>
      </c>
      <c r="L144" s="257">
        <v>3</v>
      </c>
      <c r="M144" s="280">
        <v>2</v>
      </c>
      <c r="N144" s="257">
        <v>3</v>
      </c>
      <c r="O144" s="257">
        <v>3</v>
      </c>
      <c r="P144" s="280">
        <v>2</v>
      </c>
      <c r="Q144" s="280">
        <v>2</v>
      </c>
      <c r="R144" s="280">
        <v>2</v>
      </c>
      <c r="S144" s="280">
        <v>2</v>
      </c>
      <c r="T144" s="280">
        <v>2</v>
      </c>
      <c r="U144" s="257">
        <v>3</v>
      </c>
      <c r="V144" s="280">
        <v>2</v>
      </c>
      <c r="W144" s="280">
        <v>2</v>
      </c>
      <c r="X144" s="281">
        <v>2</v>
      </c>
    </row>
    <row r="145" spans="1:24" x14ac:dyDescent="0.2">
      <c r="A145" s="948"/>
      <c r="B145" s="296">
        <v>45043</v>
      </c>
      <c r="C145" s="253" t="s">
        <v>219</v>
      </c>
      <c r="D145" s="166" t="s">
        <v>87</v>
      </c>
      <c r="E145" s="276" t="s">
        <v>17</v>
      </c>
      <c r="F145" s="260">
        <v>49</v>
      </c>
      <c r="G145" s="260">
        <v>20</v>
      </c>
      <c r="H145" s="260">
        <v>16</v>
      </c>
      <c r="I145" s="260">
        <v>13</v>
      </c>
      <c r="J145" s="260">
        <v>4</v>
      </c>
      <c r="K145" s="260">
        <v>4</v>
      </c>
      <c r="L145" s="260">
        <v>4</v>
      </c>
      <c r="M145" s="260">
        <v>4</v>
      </c>
      <c r="N145" s="260">
        <v>4</v>
      </c>
      <c r="O145" s="260">
        <v>3</v>
      </c>
      <c r="P145" s="260">
        <v>4</v>
      </c>
      <c r="Q145" s="260">
        <v>3</v>
      </c>
      <c r="R145" s="260">
        <v>4</v>
      </c>
      <c r="S145" s="233">
        <v>2</v>
      </c>
      <c r="T145" s="260">
        <v>3</v>
      </c>
      <c r="U145" s="233">
        <v>2</v>
      </c>
      <c r="V145" s="260">
        <v>3</v>
      </c>
      <c r="W145" s="233">
        <v>2</v>
      </c>
      <c r="X145" s="261">
        <v>3</v>
      </c>
    </row>
    <row r="146" spans="1:24" ht="18" x14ac:dyDescent="0.2">
      <c r="A146" s="235"/>
    </row>
    <row r="147" spans="1:24" ht="19" x14ac:dyDescent="0.25">
      <c r="A147" s="235"/>
      <c r="F147" s="880" t="s">
        <v>220</v>
      </c>
      <c r="G147" s="881"/>
      <c r="H147" s="882"/>
      <c r="I147" s="888" t="s">
        <v>165</v>
      </c>
      <c r="J147" s="890" t="s">
        <v>62</v>
      </c>
      <c r="K147" s="890"/>
      <c r="L147" s="890"/>
      <c r="M147" s="890"/>
      <c r="N147" s="891"/>
      <c r="O147" s="892" t="s">
        <v>63</v>
      </c>
      <c r="P147" s="893"/>
      <c r="Q147" s="893"/>
      <c r="R147" s="893"/>
      <c r="S147" s="894"/>
      <c r="T147" s="895" t="s">
        <v>64</v>
      </c>
      <c r="U147" s="896"/>
      <c r="V147" s="896"/>
      <c r="W147" s="896"/>
      <c r="X147" s="944"/>
    </row>
    <row r="148" spans="1:24" ht="18" x14ac:dyDescent="0.2">
      <c r="A148" s="235"/>
      <c r="F148" s="883"/>
      <c r="G148" s="884"/>
      <c r="H148" s="885"/>
      <c r="I148" s="889"/>
      <c r="J148" s="13">
        <v>1</v>
      </c>
      <c r="K148" s="14">
        <v>2</v>
      </c>
      <c r="L148" s="14">
        <v>3</v>
      </c>
      <c r="M148" s="14">
        <v>4</v>
      </c>
      <c r="N148" s="68">
        <v>5</v>
      </c>
      <c r="O148" s="13">
        <v>6</v>
      </c>
      <c r="P148" s="14">
        <v>7</v>
      </c>
      <c r="Q148" s="14">
        <v>8</v>
      </c>
      <c r="R148" s="14">
        <v>9</v>
      </c>
      <c r="S148" s="15">
        <v>10</v>
      </c>
      <c r="T148" s="69">
        <v>11</v>
      </c>
      <c r="U148" s="14">
        <v>12</v>
      </c>
      <c r="V148" s="14">
        <v>13</v>
      </c>
      <c r="W148" s="14">
        <v>14</v>
      </c>
      <c r="X148" s="15">
        <v>15</v>
      </c>
    </row>
    <row r="149" spans="1:24" ht="18" x14ac:dyDescent="0.2">
      <c r="A149" s="235"/>
      <c r="F149" s="883"/>
      <c r="G149" s="884"/>
      <c r="H149" s="884"/>
      <c r="I149" s="103" t="s">
        <v>166</v>
      </c>
      <c r="J149" s="104"/>
      <c r="K149" s="236">
        <v>1</v>
      </c>
      <c r="L149" s="105"/>
      <c r="M149" s="105"/>
      <c r="N149" s="297"/>
      <c r="O149" s="107"/>
      <c r="P149" s="105"/>
      <c r="Q149" s="105"/>
      <c r="R149" s="105"/>
      <c r="S149" s="108"/>
      <c r="T149" s="104"/>
      <c r="U149" s="105"/>
      <c r="V149" s="105"/>
      <c r="W149" s="105"/>
      <c r="X149" s="108"/>
    </row>
    <row r="150" spans="1:24" ht="18" x14ac:dyDescent="0.2">
      <c r="A150" s="235"/>
      <c r="F150" s="883"/>
      <c r="G150" s="884"/>
      <c r="H150" s="884"/>
      <c r="I150" s="111" t="s">
        <v>167</v>
      </c>
      <c r="J150" s="125">
        <v>1</v>
      </c>
      <c r="K150" s="117"/>
      <c r="L150" s="117"/>
      <c r="M150" s="121">
        <v>1</v>
      </c>
      <c r="N150" s="126"/>
      <c r="O150" s="115"/>
      <c r="P150" s="121">
        <v>1</v>
      </c>
      <c r="Q150" s="121">
        <v>1</v>
      </c>
      <c r="R150" s="121">
        <v>1</v>
      </c>
      <c r="S150" s="124">
        <v>2</v>
      </c>
      <c r="T150" s="29">
        <v>1</v>
      </c>
      <c r="U150" s="121">
        <v>1</v>
      </c>
      <c r="V150" s="121">
        <v>1</v>
      </c>
      <c r="W150" s="121">
        <v>2</v>
      </c>
      <c r="X150" s="124">
        <v>1</v>
      </c>
    </row>
    <row r="151" spans="1:24" x14ac:dyDescent="0.2">
      <c r="F151" s="883"/>
      <c r="G151" s="884"/>
      <c r="H151" s="884"/>
      <c r="I151" s="27" t="s">
        <v>168</v>
      </c>
      <c r="J151" s="112"/>
      <c r="K151" s="117"/>
      <c r="L151" s="121">
        <v>1</v>
      </c>
      <c r="M151" s="122"/>
      <c r="N151" s="114">
        <v>1</v>
      </c>
      <c r="O151" s="119">
        <v>2</v>
      </c>
      <c r="P151" s="117"/>
      <c r="Q151" s="113">
        <v>1</v>
      </c>
      <c r="R151" s="117"/>
      <c r="S151" s="189"/>
      <c r="T151" s="125">
        <v>1</v>
      </c>
      <c r="U151" s="113">
        <v>1</v>
      </c>
      <c r="V151" s="113">
        <v>1</v>
      </c>
      <c r="W151" s="117"/>
      <c r="X151" s="116">
        <v>1</v>
      </c>
    </row>
    <row r="152" spans="1:24" x14ac:dyDescent="0.2">
      <c r="F152" s="883"/>
      <c r="G152" s="884"/>
      <c r="H152" s="884"/>
      <c r="I152" s="27" t="s">
        <v>169</v>
      </c>
      <c r="J152" s="125">
        <v>1</v>
      </c>
      <c r="K152" s="121">
        <v>1</v>
      </c>
      <c r="L152" s="121">
        <v>1</v>
      </c>
      <c r="M152" s="30">
        <v>1</v>
      </c>
      <c r="N152" s="123">
        <v>1</v>
      </c>
      <c r="O152" s="115"/>
      <c r="P152" s="121">
        <v>1</v>
      </c>
      <c r="Q152" s="122"/>
      <c r="R152" s="121">
        <v>1</v>
      </c>
      <c r="S152" s="127"/>
      <c r="T152" s="120"/>
      <c r="U152" s="117"/>
      <c r="V152" s="122"/>
      <c r="W152" s="122"/>
      <c r="X152" s="127"/>
    </row>
    <row r="153" spans="1:24" x14ac:dyDescent="0.2">
      <c r="F153" s="883"/>
      <c r="G153" s="884"/>
      <c r="H153" s="884"/>
      <c r="I153" s="27" t="s">
        <v>170</v>
      </c>
      <c r="J153" s="120"/>
      <c r="K153" s="122"/>
      <c r="L153" s="122"/>
      <c r="M153" s="122"/>
      <c r="N153" s="126"/>
      <c r="O153" s="115"/>
      <c r="P153" s="122"/>
      <c r="Q153" s="122"/>
      <c r="R153" s="122"/>
      <c r="S153" s="127"/>
      <c r="T153" s="120"/>
      <c r="U153" s="122"/>
      <c r="V153" s="122"/>
      <c r="W153" s="122"/>
      <c r="X153" s="127"/>
    </row>
    <row r="154" spans="1:24" x14ac:dyDescent="0.2">
      <c r="F154" s="883"/>
      <c r="G154" s="884"/>
      <c r="H154" s="884"/>
      <c r="I154" s="128" t="s">
        <v>171</v>
      </c>
      <c r="J154" s="120"/>
      <c r="K154" s="122"/>
      <c r="L154" s="122"/>
      <c r="M154" s="122"/>
      <c r="N154" s="126"/>
      <c r="O154" s="115"/>
      <c r="P154" s="122"/>
      <c r="Q154" s="122"/>
      <c r="R154" s="122"/>
      <c r="S154" s="127"/>
      <c r="T154" s="120"/>
      <c r="U154" s="122"/>
      <c r="V154" s="122"/>
      <c r="W154" s="122"/>
      <c r="X154" s="127"/>
    </row>
    <row r="155" spans="1:24" x14ac:dyDescent="0.2">
      <c r="F155" s="883"/>
      <c r="G155" s="884"/>
      <c r="H155" s="884"/>
      <c r="I155" s="128" t="s">
        <v>172</v>
      </c>
      <c r="J155" s="120"/>
      <c r="K155" s="122"/>
      <c r="L155" s="122"/>
      <c r="M155" s="122"/>
      <c r="N155" s="126"/>
      <c r="O155" s="115"/>
      <c r="P155" s="122"/>
      <c r="Q155" s="122"/>
      <c r="R155" s="122"/>
      <c r="S155" s="127"/>
      <c r="T155" s="120"/>
      <c r="U155" s="122"/>
      <c r="V155" s="122"/>
      <c r="W155" s="122"/>
      <c r="X155" s="127"/>
    </row>
    <row r="156" spans="1:24" x14ac:dyDescent="0.2">
      <c r="F156" s="883"/>
      <c r="G156" s="884"/>
      <c r="H156" s="884"/>
      <c r="I156" s="128" t="s">
        <v>173</v>
      </c>
      <c r="J156" s="120"/>
      <c r="K156" s="122"/>
      <c r="L156" s="122"/>
      <c r="M156" s="122"/>
      <c r="N156" s="126"/>
      <c r="O156" s="115"/>
      <c r="P156" s="122"/>
      <c r="Q156" s="122"/>
      <c r="R156" s="122"/>
      <c r="S156" s="127"/>
      <c r="T156" s="120"/>
      <c r="U156" s="122"/>
      <c r="V156" s="122"/>
      <c r="W156" s="122"/>
      <c r="X156" s="127"/>
    </row>
    <row r="157" spans="1:24" x14ac:dyDescent="0.2">
      <c r="F157" s="886"/>
      <c r="G157" s="887"/>
      <c r="H157" s="887"/>
      <c r="I157" s="129" t="s">
        <v>174</v>
      </c>
      <c r="J157" s="130"/>
      <c r="K157" s="131"/>
      <c r="L157" s="131"/>
      <c r="M157" s="131"/>
      <c r="N157" s="132"/>
      <c r="O157" s="133"/>
      <c r="P157" s="131"/>
      <c r="Q157" s="131"/>
      <c r="R157" s="131"/>
      <c r="S157" s="134"/>
      <c r="T157" s="130"/>
      <c r="U157" s="131"/>
      <c r="V157" s="131"/>
      <c r="W157" s="131"/>
      <c r="X157" s="134"/>
    </row>
    <row r="160" spans="1:24" ht="32" x14ac:dyDescent="0.2">
      <c r="C160" s="936" t="s">
        <v>11</v>
      </c>
      <c r="D160" s="169" t="s">
        <v>12</v>
      </c>
      <c r="E160" s="169" t="s">
        <v>13</v>
      </c>
      <c r="F160" s="170" t="s">
        <v>14</v>
      </c>
      <c r="G160" s="170" t="s">
        <v>15</v>
      </c>
      <c r="H160" s="171" t="s">
        <v>16</v>
      </c>
    </row>
    <row r="161" spans="3:8" ht="16" x14ac:dyDescent="0.2">
      <c r="C161" s="937"/>
      <c r="D161" s="237" t="s">
        <v>17</v>
      </c>
      <c r="E161" s="21" t="s">
        <v>53</v>
      </c>
      <c r="F161" s="238">
        <v>41</v>
      </c>
      <c r="G161" s="239" t="s">
        <v>53</v>
      </c>
      <c r="H161" s="240"/>
    </row>
    <row r="162" spans="3:8" x14ac:dyDescent="0.2">
      <c r="C162" s="937"/>
      <c r="D162" s="99" t="s">
        <v>21</v>
      </c>
      <c r="E162" s="143"/>
      <c r="F162" s="143"/>
      <c r="G162" s="143"/>
      <c r="H162" s="241"/>
    </row>
    <row r="163" spans="3:8" x14ac:dyDescent="0.2">
      <c r="C163" s="937"/>
      <c r="D163" s="99" t="s">
        <v>199</v>
      </c>
      <c r="E163" s="143"/>
      <c r="F163" s="143"/>
      <c r="G163" s="143"/>
      <c r="H163" s="241"/>
    </row>
    <row r="164" spans="3:8" x14ac:dyDescent="0.2">
      <c r="C164" s="937"/>
      <c r="D164" s="139" t="s">
        <v>27</v>
      </c>
      <c r="E164" s="144"/>
      <c r="F164" s="144"/>
      <c r="G164" s="144"/>
      <c r="H164" s="141"/>
    </row>
    <row r="165" spans="3:8" x14ac:dyDescent="0.2">
      <c r="C165" s="937"/>
      <c r="D165" s="146" t="s">
        <v>31</v>
      </c>
      <c r="E165" s="147"/>
      <c r="F165" s="147"/>
      <c r="G165" s="147"/>
      <c r="H165" s="242"/>
    </row>
    <row r="166" spans="3:8" x14ac:dyDescent="0.2">
      <c r="C166" s="937"/>
      <c r="D166" s="243" t="s">
        <v>34</v>
      </c>
      <c r="E166" s="340"/>
      <c r="F166" s="340"/>
      <c r="G166" s="340"/>
      <c r="H166" s="196"/>
    </row>
    <row r="167" spans="3:8" x14ac:dyDescent="0.2">
      <c r="C167" s="938"/>
      <c r="D167" s="146" t="s">
        <v>38</v>
      </c>
      <c r="E167" s="39" t="s">
        <v>53</v>
      </c>
      <c r="F167" s="166">
        <v>41</v>
      </c>
      <c r="G167" s="166" t="s">
        <v>53</v>
      </c>
      <c r="H167" s="242"/>
    </row>
  </sheetData>
  <mergeCells count="125">
    <mergeCell ref="T26:X26"/>
    <mergeCell ref="F12:H12"/>
    <mergeCell ref="K12:M12"/>
    <mergeCell ref="P12:R12"/>
    <mergeCell ref="U12:W12"/>
    <mergeCell ref="F14:F15"/>
    <mergeCell ref="A1:X1"/>
    <mergeCell ref="B3:M3"/>
    <mergeCell ref="A5:C9"/>
    <mergeCell ref="F5:F6"/>
    <mergeCell ref="G5:I5"/>
    <mergeCell ref="J5:N5"/>
    <mergeCell ref="O5:S5"/>
    <mergeCell ref="T5:X5"/>
    <mergeCell ref="A14:A24"/>
    <mergeCell ref="T14:X14"/>
    <mergeCell ref="F10:G10"/>
    <mergeCell ref="H10:J10"/>
    <mergeCell ref="K10:M10"/>
    <mergeCell ref="C10:E10"/>
    <mergeCell ref="C40:C47"/>
    <mergeCell ref="B50:M50"/>
    <mergeCell ref="A52:C56"/>
    <mergeCell ref="F52:F53"/>
    <mergeCell ref="G52:I52"/>
    <mergeCell ref="J52:N52"/>
    <mergeCell ref="G14:I14"/>
    <mergeCell ref="J14:N14"/>
    <mergeCell ref="O14:S14"/>
    <mergeCell ref="B14:B15"/>
    <mergeCell ref="C14:C15"/>
    <mergeCell ref="D14:D15"/>
    <mergeCell ref="E14:E15"/>
    <mergeCell ref="F26:H36"/>
    <mergeCell ref="I26:I27"/>
    <mergeCell ref="J26:N26"/>
    <mergeCell ref="O26:S26"/>
    <mergeCell ref="A61:A63"/>
    <mergeCell ref="B61:B62"/>
    <mergeCell ref="C61:C62"/>
    <mergeCell ref="D61:D62"/>
    <mergeCell ref="E61:E62"/>
    <mergeCell ref="F61:F62"/>
    <mergeCell ref="O52:S52"/>
    <mergeCell ref="T52:X52"/>
    <mergeCell ref="F59:H59"/>
    <mergeCell ref="K59:M59"/>
    <mergeCell ref="P59:R59"/>
    <mergeCell ref="U59:W59"/>
    <mergeCell ref="G61:I61"/>
    <mergeCell ref="J61:N61"/>
    <mergeCell ref="O61:S61"/>
    <mergeCell ref="T61:X61"/>
    <mergeCell ref="F57:G57"/>
    <mergeCell ref="H57:J57"/>
    <mergeCell ref="K57:M57"/>
    <mergeCell ref="C57:E57"/>
    <mergeCell ref="F65:H75"/>
    <mergeCell ref="I65:I66"/>
    <mergeCell ref="J65:N65"/>
    <mergeCell ref="O65:S65"/>
    <mergeCell ref="T65:X65"/>
    <mergeCell ref="O92:S92"/>
    <mergeCell ref="T92:X92"/>
    <mergeCell ref="F99:H99"/>
    <mergeCell ref="K99:M99"/>
    <mergeCell ref="P99:R99"/>
    <mergeCell ref="U99:W99"/>
    <mergeCell ref="F97:G97"/>
    <mergeCell ref="H97:J97"/>
    <mergeCell ref="K97:M97"/>
    <mergeCell ref="C78:C85"/>
    <mergeCell ref="B90:M90"/>
    <mergeCell ref="A92:C96"/>
    <mergeCell ref="F92:F93"/>
    <mergeCell ref="G92:I92"/>
    <mergeCell ref="J92:N92"/>
    <mergeCell ref="T101:X101"/>
    <mergeCell ref="F107:H117"/>
    <mergeCell ref="I107:I108"/>
    <mergeCell ref="J107:N107"/>
    <mergeCell ref="O107:S107"/>
    <mergeCell ref="T107:X107"/>
    <mergeCell ref="A101:A105"/>
    <mergeCell ref="B101:B102"/>
    <mergeCell ref="C101:C102"/>
    <mergeCell ref="D101:D102"/>
    <mergeCell ref="E101:E102"/>
    <mergeCell ref="F101:F102"/>
    <mergeCell ref="C97:E97"/>
    <mergeCell ref="C120:C127"/>
    <mergeCell ref="B131:M131"/>
    <mergeCell ref="A133:C137"/>
    <mergeCell ref="F133:F134"/>
    <mergeCell ref="G133:I133"/>
    <mergeCell ref="J133:N133"/>
    <mergeCell ref="G101:I101"/>
    <mergeCell ref="J101:N101"/>
    <mergeCell ref="O101:S101"/>
    <mergeCell ref="A142:A145"/>
    <mergeCell ref="B142:B143"/>
    <mergeCell ref="C142:C143"/>
    <mergeCell ref="D142:D143"/>
    <mergeCell ref="E142:E143"/>
    <mergeCell ref="F142:F143"/>
    <mergeCell ref="O133:S133"/>
    <mergeCell ref="T133:X133"/>
    <mergeCell ref="F140:H140"/>
    <mergeCell ref="K140:M140"/>
    <mergeCell ref="P140:R140"/>
    <mergeCell ref="U140:W140"/>
    <mergeCell ref="F138:G138"/>
    <mergeCell ref="H138:J138"/>
    <mergeCell ref="K138:M138"/>
    <mergeCell ref="C138:E138"/>
    <mergeCell ref="C160:C167"/>
    <mergeCell ref="G142:I142"/>
    <mergeCell ref="J142:N142"/>
    <mergeCell ref="O142:S142"/>
    <mergeCell ref="T142:X142"/>
    <mergeCell ref="F147:H157"/>
    <mergeCell ref="I147:I148"/>
    <mergeCell ref="J147:N147"/>
    <mergeCell ref="O147:S147"/>
    <mergeCell ref="T147:X147"/>
  </mergeCells>
  <conditionalFormatting sqref="J8:J9 L8:X9 N10:X10">
    <cfRule type="cellIs" dxfId="10" priority="13" operator="equal">
      <formula>1</formula>
    </cfRule>
  </conditionalFormatting>
  <conditionalFormatting sqref="J55:J56 L55:X56 N57:X57 J58 L58:X58">
    <cfRule type="cellIs" dxfId="9" priority="7" operator="equal">
      <formula>1</formula>
    </cfRule>
  </conditionalFormatting>
  <conditionalFormatting sqref="J96 L96:X96 N97:X97">
    <cfRule type="cellIs" dxfId="8" priority="6" operator="equal">
      <formula>1</formula>
    </cfRule>
  </conditionalFormatting>
  <conditionalFormatting sqref="J136:J137 L136:X137 N138:X138">
    <cfRule type="cellIs" dxfId="7" priority="2" operator="equal">
      <formula>1</formula>
    </cfRule>
  </conditionalFormatting>
  <conditionalFormatting sqref="J50:M50">
    <cfRule type="cellIs" dxfId="6" priority="8" operator="equal">
      <formula>1</formula>
    </cfRule>
  </conditionalFormatting>
  <conditionalFormatting sqref="J131:M131">
    <cfRule type="cellIs" dxfId="5" priority="3" operator="equal">
      <formula>1</formula>
    </cfRule>
  </conditionalFormatting>
  <conditionalFormatting sqref="J18:P18">
    <cfRule type="cellIs" dxfId="4" priority="9" operator="equal">
      <formula>1</formula>
    </cfRule>
  </conditionalFormatting>
  <conditionalFormatting sqref="J16:X17 J19:S19 U19:V19 X19">
    <cfRule type="cellIs" dxfId="3" priority="11" operator="equal">
      <formula>1</formula>
    </cfRule>
  </conditionalFormatting>
  <conditionalFormatting sqref="J94:X94">
    <cfRule type="cellIs" dxfId="2" priority="5" operator="equal">
      <formula>1</formula>
    </cfRule>
  </conditionalFormatting>
  <conditionalFormatting sqref="J103:X103">
    <cfRule type="cellIs" dxfId="1" priority="4" operator="equal">
      <formula>1</formula>
    </cfRule>
  </conditionalFormatting>
  <conditionalFormatting sqref="K109:X109 K110:L110 O110 U110 T111 V111 X111 N112 P112:S112 V112:W112 K113:M113 O113:U113 W113:X113 K114:X117">
    <cfRule type="cellIs" dxfId="0" priority="1" operator="equal">
      <formula>1</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E2DB-00E1-452F-8422-A19E39C51841}">
  <dimension ref="A1:Y40"/>
  <sheetViews>
    <sheetView topLeftCell="A4" workbookViewId="0">
      <selection activeCell="C10" sqref="C10:E10"/>
    </sheetView>
  </sheetViews>
  <sheetFormatPr baseColWidth="10" defaultColWidth="8.83203125" defaultRowHeight="15" x14ac:dyDescent="0.2"/>
  <cols>
    <col min="1" max="1" width="20.6640625" customWidth="1"/>
    <col min="2" max="2" width="11.5" bestFit="1" customWidth="1"/>
    <col min="3" max="3" width="21.5" customWidth="1"/>
    <col min="4" max="4" width="22" bestFit="1" customWidth="1"/>
    <col min="5" max="5" width="12.6640625" bestFit="1" customWidth="1"/>
    <col min="6" max="6" width="12" customWidth="1"/>
    <col min="7" max="7" width="13.5" customWidth="1"/>
    <col min="8" max="8" width="11.1640625" customWidth="1"/>
    <col min="9" max="9" width="9.83203125" customWidth="1"/>
  </cols>
  <sheetData>
    <row r="1" spans="1:25" ht="33" x14ac:dyDescent="0.2">
      <c r="A1" s="925" t="s">
        <v>221</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55.25" customHeight="1" x14ac:dyDescent="0.2">
      <c r="A3" s="64" t="s">
        <v>222</v>
      </c>
      <c r="B3" s="933" t="s">
        <v>223</v>
      </c>
      <c r="C3" s="934"/>
      <c r="D3" s="934"/>
      <c r="E3" s="934"/>
      <c r="F3" s="934"/>
      <c r="G3" s="934"/>
      <c r="H3" s="934"/>
      <c r="I3" s="934"/>
      <c r="J3" s="934"/>
      <c r="K3" s="934"/>
      <c r="L3" s="934"/>
      <c r="M3" s="934"/>
      <c r="N3" s="935"/>
    </row>
    <row r="5" spans="1:25" ht="19" x14ac:dyDescent="0.25">
      <c r="A5" s="995" t="s">
        <v>59</v>
      </c>
      <c r="B5" s="996"/>
      <c r="C5" s="1001"/>
      <c r="D5" s="1003"/>
      <c r="E5" s="341"/>
      <c r="F5" s="975" t="s">
        <v>60</v>
      </c>
      <c r="G5" s="969" t="s">
        <v>61</v>
      </c>
      <c r="H5" s="977"/>
      <c r="I5" s="971"/>
      <c r="J5" s="890" t="s">
        <v>62</v>
      </c>
      <c r="K5" s="890"/>
      <c r="L5" s="890"/>
      <c r="M5" s="890"/>
      <c r="N5" s="891"/>
      <c r="O5" s="892" t="s">
        <v>63</v>
      </c>
      <c r="P5" s="893"/>
      <c r="Q5" s="893"/>
      <c r="R5" s="893"/>
      <c r="S5" s="894"/>
      <c r="T5" s="895" t="s">
        <v>64</v>
      </c>
      <c r="U5" s="896"/>
      <c r="V5" s="896"/>
      <c r="W5" s="896"/>
      <c r="X5" s="944"/>
    </row>
    <row r="6" spans="1:25" ht="16" x14ac:dyDescent="0.2">
      <c r="A6" s="997"/>
      <c r="B6" s="998"/>
      <c r="C6" s="1002"/>
      <c r="D6" s="1004"/>
      <c r="E6" s="342"/>
      <c r="F6" s="976"/>
      <c r="G6" s="66" t="s">
        <v>66</v>
      </c>
      <c r="H6" s="7" t="s">
        <v>67</v>
      </c>
      <c r="I6" s="67" t="s">
        <v>68</v>
      </c>
      <c r="J6" s="13">
        <v>1</v>
      </c>
      <c r="K6" s="14">
        <v>2</v>
      </c>
      <c r="L6" s="14">
        <v>3</v>
      </c>
      <c r="M6" s="14">
        <v>4</v>
      </c>
      <c r="N6" s="68">
        <v>5</v>
      </c>
      <c r="O6" s="13">
        <v>6</v>
      </c>
      <c r="P6" s="14">
        <v>7</v>
      </c>
      <c r="Q6" s="14">
        <v>8</v>
      </c>
      <c r="R6" s="14">
        <v>9</v>
      </c>
      <c r="S6" s="15">
        <v>10</v>
      </c>
      <c r="T6" s="69">
        <v>11</v>
      </c>
      <c r="U6" s="14">
        <v>12</v>
      </c>
      <c r="V6" s="14">
        <v>13</v>
      </c>
      <c r="W6" s="14">
        <v>14</v>
      </c>
      <c r="X6" s="15">
        <v>15</v>
      </c>
    </row>
    <row r="7" spans="1:25" x14ac:dyDescent="0.2">
      <c r="A7" s="997"/>
      <c r="B7" s="998"/>
      <c r="C7" s="343"/>
      <c r="D7" s="344"/>
      <c r="E7" s="345" t="s">
        <v>70</v>
      </c>
      <c r="F7" s="788">
        <v>54</v>
      </c>
      <c r="G7" s="370">
        <v>18.666666666666668</v>
      </c>
      <c r="H7" s="370">
        <v>17.333333333333332</v>
      </c>
      <c r="I7" s="371">
        <v>18</v>
      </c>
      <c r="J7" s="372">
        <v>4</v>
      </c>
      <c r="K7" s="373">
        <v>3.3333333333333335</v>
      </c>
      <c r="L7" s="373">
        <v>4</v>
      </c>
      <c r="M7" s="373">
        <v>3.3333333333333335</v>
      </c>
      <c r="N7" s="374">
        <v>4</v>
      </c>
      <c r="O7" s="372">
        <v>3</v>
      </c>
      <c r="P7" s="373">
        <v>3.3333333333333335</v>
      </c>
      <c r="Q7" s="373">
        <v>3</v>
      </c>
      <c r="R7" s="373">
        <v>4</v>
      </c>
      <c r="S7" s="374">
        <v>4</v>
      </c>
      <c r="T7" s="372">
        <v>4</v>
      </c>
      <c r="U7" s="373">
        <v>3.3333333333333335</v>
      </c>
      <c r="V7" s="373">
        <v>3.3333333333333335</v>
      </c>
      <c r="W7" s="373">
        <v>3.3333333333333335</v>
      </c>
      <c r="X7" s="374">
        <v>4</v>
      </c>
      <c r="Y7" s="100"/>
    </row>
    <row r="8" spans="1:25" x14ac:dyDescent="0.2">
      <c r="A8" s="997"/>
      <c r="B8" s="998"/>
      <c r="C8" s="343"/>
      <c r="D8" s="344"/>
      <c r="E8" s="346" t="s">
        <v>71</v>
      </c>
      <c r="F8" s="26" t="s">
        <v>224</v>
      </c>
      <c r="G8" s="347"/>
      <c r="H8" s="347"/>
      <c r="I8" s="348"/>
      <c r="J8" s="349"/>
      <c r="K8" s="143"/>
      <c r="L8" s="143"/>
      <c r="M8" s="143"/>
      <c r="N8" s="241"/>
      <c r="O8" s="349"/>
      <c r="P8" s="143"/>
      <c r="Q8" s="143"/>
      <c r="R8" s="143"/>
      <c r="S8" s="241"/>
      <c r="T8" s="349"/>
      <c r="U8" s="143"/>
      <c r="V8" s="143"/>
      <c r="W8" s="143"/>
      <c r="X8" s="241"/>
    </row>
    <row r="9" spans="1:25" x14ac:dyDescent="0.2">
      <c r="A9" s="999"/>
      <c r="B9" s="1000"/>
      <c r="C9" s="350"/>
      <c r="D9" s="351"/>
      <c r="E9" s="346" t="s">
        <v>72</v>
      </c>
      <c r="F9" s="36">
        <v>45.2</v>
      </c>
      <c r="G9" s="36">
        <v>15.3</v>
      </c>
      <c r="H9" s="36">
        <v>15.4</v>
      </c>
      <c r="I9" s="37">
        <v>14.6</v>
      </c>
      <c r="J9" s="38">
        <v>3.3</v>
      </c>
      <c r="K9" s="39">
        <v>2.8</v>
      </c>
      <c r="L9" s="39">
        <v>3</v>
      </c>
      <c r="M9" s="39">
        <v>2.8</v>
      </c>
      <c r="N9" s="42">
        <v>3.1</v>
      </c>
      <c r="O9" s="38">
        <v>3.1</v>
      </c>
      <c r="P9" s="39">
        <v>3.1</v>
      </c>
      <c r="Q9" s="39">
        <v>2.9</v>
      </c>
      <c r="R9" s="39">
        <v>3.3</v>
      </c>
      <c r="S9" s="42">
        <v>2.9</v>
      </c>
      <c r="T9" s="38">
        <v>3</v>
      </c>
      <c r="U9" s="39">
        <v>3.1</v>
      </c>
      <c r="V9" s="39">
        <v>2.7</v>
      </c>
      <c r="W9" s="39">
        <v>2.8</v>
      </c>
      <c r="X9" s="42">
        <v>3</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69" customHeight="1"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8.75" customHeight="1" x14ac:dyDescent="0.25">
      <c r="A14" s="1005" t="s">
        <v>225</v>
      </c>
      <c r="B14" s="949" t="s">
        <v>83</v>
      </c>
      <c r="C14" s="949" t="s">
        <v>84</v>
      </c>
      <c r="D14" s="10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ht="15" customHeight="1" x14ac:dyDescent="0.2">
      <c r="A15" s="1006"/>
      <c r="B15" s="950"/>
      <c r="C15" s="950"/>
      <c r="D15" s="1009"/>
      <c r="E15" s="1010"/>
      <c r="F15" s="950"/>
      <c r="G15" s="220" t="s">
        <v>66</v>
      </c>
      <c r="H15" s="221" t="s">
        <v>67</v>
      </c>
      <c r="I15" s="295" t="s">
        <v>68</v>
      </c>
      <c r="J15" s="222">
        <v>1</v>
      </c>
      <c r="K15" s="223">
        <v>2</v>
      </c>
      <c r="L15" s="223">
        <v>3</v>
      </c>
      <c r="M15" s="223">
        <v>4</v>
      </c>
      <c r="N15" s="224">
        <v>5</v>
      </c>
      <c r="O15" s="225">
        <v>6</v>
      </c>
      <c r="P15" s="226">
        <v>7</v>
      </c>
      <c r="Q15" s="226">
        <v>8</v>
      </c>
      <c r="R15" s="226">
        <v>9</v>
      </c>
      <c r="S15" s="227">
        <v>10</v>
      </c>
      <c r="T15" s="228">
        <v>11</v>
      </c>
      <c r="U15" s="229">
        <v>12</v>
      </c>
      <c r="V15" s="229">
        <v>13</v>
      </c>
      <c r="W15" s="229">
        <v>14</v>
      </c>
      <c r="X15" s="230">
        <v>15</v>
      </c>
    </row>
    <row r="16" spans="1:25" ht="15" customHeight="1" x14ac:dyDescent="0.2">
      <c r="A16" s="1006"/>
      <c r="B16" s="274">
        <v>45029</v>
      </c>
      <c r="C16" s="245" t="s">
        <v>226</v>
      </c>
      <c r="D16" s="362" t="s">
        <v>87</v>
      </c>
      <c r="E16" s="245" t="s">
        <v>17</v>
      </c>
      <c r="F16" s="247">
        <v>57</v>
      </c>
      <c r="G16" s="247">
        <v>20</v>
      </c>
      <c r="H16" s="247">
        <v>17</v>
      </c>
      <c r="I16" s="247">
        <v>20</v>
      </c>
      <c r="J16" s="247">
        <v>4</v>
      </c>
      <c r="K16" s="247">
        <v>4</v>
      </c>
      <c r="L16" s="247">
        <v>4</v>
      </c>
      <c r="M16" s="247">
        <v>4</v>
      </c>
      <c r="N16" s="247">
        <v>4</v>
      </c>
      <c r="O16" s="247">
        <v>3</v>
      </c>
      <c r="P16" s="247">
        <v>3</v>
      </c>
      <c r="Q16" s="247">
        <v>3</v>
      </c>
      <c r="R16" s="247">
        <v>4</v>
      </c>
      <c r="S16" s="247">
        <v>4</v>
      </c>
      <c r="T16" s="247">
        <v>4</v>
      </c>
      <c r="U16" s="247">
        <v>4</v>
      </c>
      <c r="V16" s="247">
        <v>4</v>
      </c>
      <c r="W16" s="247">
        <v>4</v>
      </c>
      <c r="X16" s="263">
        <v>4</v>
      </c>
    </row>
    <row r="17" spans="1:24" ht="15.75" customHeight="1" x14ac:dyDescent="0.2">
      <c r="A17" s="1006"/>
      <c r="B17" s="274">
        <v>45029</v>
      </c>
      <c r="C17" s="245" t="s">
        <v>227</v>
      </c>
      <c r="D17" s="362" t="s">
        <v>87</v>
      </c>
      <c r="E17" s="245" t="s">
        <v>17</v>
      </c>
      <c r="F17" s="247">
        <v>52</v>
      </c>
      <c r="G17" s="247">
        <v>18</v>
      </c>
      <c r="H17" s="247">
        <v>17</v>
      </c>
      <c r="I17" s="247">
        <v>17</v>
      </c>
      <c r="J17" s="247">
        <v>4</v>
      </c>
      <c r="K17" s="247">
        <v>3</v>
      </c>
      <c r="L17" s="247">
        <v>4</v>
      </c>
      <c r="M17" s="247">
        <v>3</v>
      </c>
      <c r="N17" s="247">
        <v>4</v>
      </c>
      <c r="O17" s="247">
        <v>3</v>
      </c>
      <c r="P17" s="247">
        <v>3</v>
      </c>
      <c r="Q17" s="247">
        <v>3</v>
      </c>
      <c r="R17" s="247">
        <v>4</v>
      </c>
      <c r="S17" s="247">
        <v>4</v>
      </c>
      <c r="T17" s="247">
        <v>4</v>
      </c>
      <c r="U17" s="247">
        <v>3</v>
      </c>
      <c r="V17" s="247">
        <v>3</v>
      </c>
      <c r="W17" s="247">
        <v>3</v>
      </c>
      <c r="X17" s="263">
        <v>4</v>
      </c>
    </row>
    <row r="18" spans="1:24" ht="15.75" customHeight="1" x14ac:dyDescent="0.2">
      <c r="A18" s="1007"/>
      <c r="B18" s="275">
        <v>45029</v>
      </c>
      <c r="C18" s="253" t="s">
        <v>228</v>
      </c>
      <c r="D18" s="363" t="s">
        <v>87</v>
      </c>
      <c r="E18" s="253" t="s">
        <v>17</v>
      </c>
      <c r="F18" s="260">
        <v>53</v>
      </c>
      <c r="G18" s="260">
        <v>18</v>
      </c>
      <c r="H18" s="260">
        <v>18</v>
      </c>
      <c r="I18" s="260">
        <v>17</v>
      </c>
      <c r="J18" s="260">
        <v>4</v>
      </c>
      <c r="K18" s="260">
        <v>3</v>
      </c>
      <c r="L18" s="260">
        <v>4</v>
      </c>
      <c r="M18" s="260">
        <v>3</v>
      </c>
      <c r="N18" s="260">
        <v>4</v>
      </c>
      <c r="O18" s="260">
        <v>3</v>
      </c>
      <c r="P18" s="260">
        <v>4</v>
      </c>
      <c r="Q18" s="260">
        <v>3</v>
      </c>
      <c r="R18" s="260">
        <v>4</v>
      </c>
      <c r="S18" s="260">
        <v>4</v>
      </c>
      <c r="T18" s="260">
        <v>4</v>
      </c>
      <c r="U18" s="260">
        <v>3</v>
      </c>
      <c r="V18" s="260">
        <v>3</v>
      </c>
      <c r="W18" s="260">
        <v>3</v>
      </c>
      <c r="X18" s="261">
        <v>4</v>
      </c>
    </row>
    <row r="19" spans="1:24" x14ac:dyDescent="0.2">
      <c r="F19" s="100"/>
      <c r="G19" s="100"/>
      <c r="H19" s="100"/>
      <c r="I19" s="100"/>
      <c r="J19" s="100"/>
      <c r="K19" s="100"/>
      <c r="L19" s="100"/>
      <c r="M19" s="100"/>
      <c r="N19" s="100"/>
      <c r="O19" s="100"/>
      <c r="P19" s="100"/>
      <c r="Q19" s="100"/>
      <c r="R19" s="100"/>
      <c r="S19" s="100"/>
      <c r="T19" s="100"/>
      <c r="U19" s="100"/>
      <c r="V19" s="100"/>
      <c r="W19" s="100"/>
      <c r="X19" s="100"/>
    </row>
    <row r="20" spans="1:24" ht="19" x14ac:dyDescent="0.25">
      <c r="F20" s="880" t="s">
        <v>229</v>
      </c>
      <c r="G20" s="881"/>
      <c r="H20" s="882"/>
      <c r="I20" s="888" t="s">
        <v>165</v>
      </c>
      <c r="J20" s="890" t="s">
        <v>62</v>
      </c>
      <c r="K20" s="890"/>
      <c r="L20" s="890"/>
      <c r="M20" s="890"/>
      <c r="N20" s="891"/>
      <c r="O20" s="892" t="s">
        <v>63</v>
      </c>
      <c r="P20" s="893"/>
      <c r="Q20" s="893"/>
      <c r="R20" s="893"/>
      <c r="S20" s="894"/>
      <c r="T20" s="895" t="s">
        <v>64</v>
      </c>
      <c r="U20" s="896"/>
      <c r="V20" s="896"/>
      <c r="W20" s="896"/>
      <c r="X20" s="944"/>
    </row>
    <row r="21" spans="1:24" x14ac:dyDescent="0.2">
      <c r="F21" s="883"/>
      <c r="G21" s="884"/>
      <c r="H21" s="885"/>
      <c r="I21" s="889"/>
      <c r="J21" s="13">
        <v>1</v>
      </c>
      <c r="K21" s="14">
        <v>2</v>
      </c>
      <c r="L21" s="14">
        <v>3</v>
      </c>
      <c r="M21" s="14">
        <v>4</v>
      </c>
      <c r="N21" s="68">
        <v>5</v>
      </c>
      <c r="O21" s="13">
        <v>6</v>
      </c>
      <c r="P21" s="14">
        <v>7</v>
      </c>
      <c r="Q21" s="14">
        <v>8</v>
      </c>
      <c r="R21" s="14">
        <v>9</v>
      </c>
      <c r="S21" s="15">
        <v>10</v>
      </c>
      <c r="T21" s="69">
        <v>11</v>
      </c>
      <c r="U21" s="14">
        <v>12</v>
      </c>
      <c r="V21" s="14">
        <v>13</v>
      </c>
      <c r="W21" s="14">
        <v>14</v>
      </c>
      <c r="X21" s="15">
        <v>15</v>
      </c>
    </row>
    <row r="22" spans="1:24" x14ac:dyDescent="0.2">
      <c r="F22" s="883"/>
      <c r="G22" s="884"/>
      <c r="H22" s="884"/>
      <c r="I22" s="103" t="s">
        <v>166</v>
      </c>
      <c r="J22" s="104"/>
      <c r="K22" s="109"/>
      <c r="L22" s="109"/>
      <c r="M22" s="109"/>
      <c r="N22" s="297"/>
      <c r="O22" s="107"/>
      <c r="P22" s="105"/>
      <c r="Q22" s="109"/>
      <c r="R22" s="105"/>
      <c r="S22" s="108"/>
      <c r="T22" s="369"/>
      <c r="U22" s="109"/>
      <c r="V22" s="109"/>
      <c r="W22" s="105"/>
      <c r="X22" s="110"/>
    </row>
    <row r="23" spans="1:24" x14ac:dyDescent="0.2">
      <c r="F23" s="883"/>
      <c r="G23" s="884"/>
      <c r="H23" s="884"/>
      <c r="I23" s="111" t="s">
        <v>167</v>
      </c>
      <c r="J23" s="112"/>
      <c r="K23" s="117"/>
      <c r="L23" s="117"/>
      <c r="M23" s="117"/>
      <c r="N23" s="126"/>
      <c r="O23" s="115"/>
      <c r="P23" s="117"/>
      <c r="Q23" s="117"/>
      <c r="R23" s="122"/>
      <c r="S23" s="189"/>
      <c r="T23" s="112"/>
      <c r="U23" s="117"/>
      <c r="V23" s="117"/>
      <c r="W23" s="117"/>
      <c r="X23" s="189"/>
    </row>
    <row r="24" spans="1:24" x14ac:dyDescent="0.2">
      <c r="F24" s="883"/>
      <c r="G24" s="884"/>
      <c r="H24" s="884"/>
      <c r="I24" s="27" t="s">
        <v>168</v>
      </c>
      <c r="J24" s="112"/>
      <c r="K24" s="121">
        <v>2</v>
      </c>
      <c r="L24" s="117"/>
      <c r="M24" s="121">
        <v>2</v>
      </c>
      <c r="N24" s="162"/>
      <c r="O24" s="365">
        <v>3</v>
      </c>
      <c r="P24" s="113">
        <v>2</v>
      </c>
      <c r="Q24" s="121">
        <v>3</v>
      </c>
      <c r="R24" s="117"/>
      <c r="S24" s="189"/>
      <c r="T24" s="112"/>
      <c r="U24" s="121">
        <v>2</v>
      </c>
      <c r="V24" s="121">
        <v>2</v>
      </c>
      <c r="W24" s="121">
        <v>2</v>
      </c>
      <c r="X24" s="189"/>
    </row>
    <row r="25" spans="1:24" x14ac:dyDescent="0.2">
      <c r="F25" s="883"/>
      <c r="G25" s="884"/>
      <c r="H25" s="884"/>
      <c r="I25" s="27" t="s">
        <v>169</v>
      </c>
      <c r="J25" s="125">
        <v>3</v>
      </c>
      <c r="K25" s="121">
        <v>1</v>
      </c>
      <c r="L25" s="121">
        <v>3</v>
      </c>
      <c r="M25" s="121">
        <v>1</v>
      </c>
      <c r="N25" s="123">
        <v>3</v>
      </c>
      <c r="O25" s="115"/>
      <c r="P25" s="121">
        <v>1</v>
      </c>
      <c r="Q25" s="117"/>
      <c r="R25" s="121">
        <v>3</v>
      </c>
      <c r="S25" s="124">
        <v>3</v>
      </c>
      <c r="T25" s="125">
        <v>3</v>
      </c>
      <c r="U25" s="121">
        <v>1</v>
      </c>
      <c r="V25" s="121">
        <v>1</v>
      </c>
      <c r="W25" s="121">
        <v>1</v>
      </c>
      <c r="X25" s="124">
        <v>3</v>
      </c>
    </row>
    <row r="26" spans="1:24" x14ac:dyDescent="0.2">
      <c r="F26" s="883"/>
      <c r="G26" s="884"/>
      <c r="H26" s="884"/>
      <c r="I26" s="27" t="s">
        <v>170</v>
      </c>
      <c r="J26" s="120"/>
      <c r="K26" s="122"/>
      <c r="L26" s="122"/>
      <c r="M26" s="122"/>
      <c r="N26" s="126"/>
      <c r="O26" s="115"/>
      <c r="P26" s="122"/>
      <c r="Q26" s="122"/>
      <c r="R26" s="122"/>
      <c r="S26" s="127"/>
      <c r="T26" s="120"/>
      <c r="U26" s="122"/>
      <c r="V26" s="122"/>
      <c r="W26" s="122"/>
      <c r="X26" s="127"/>
    </row>
    <row r="27" spans="1:24" x14ac:dyDescent="0.2">
      <c r="F27" s="883"/>
      <c r="G27" s="884"/>
      <c r="H27" s="884"/>
      <c r="I27" s="128" t="s">
        <v>171</v>
      </c>
      <c r="J27" s="120"/>
      <c r="K27" s="122"/>
      <c r="L27" s="122"/>
      <c r="M27" s="122"/>
      <c r="N27" s="126"/>
      <c r="O27" s="115"/>
      <c r="P27" s="122"/>
      <c r="Q27" s="122"/>
      <c r="R27" s="122"/>
      <c r="S27" s="127"/>
      <c r="T27" s="120"/>
      <c r="U27" s="122"/>
      <c r="V27" s="122"/>
      <c r="W27" s="122"/>
      <c r="X27" s="127"/>
    </row>
    <row r="28" spans="1:24" x14ac:dyDescent="0.2">
      <c r="F28" s="883"/>
      <c r="G28" s="884"/>
      <c r="H28" s="884"/>
      <c r="I28" s="128" t="s">
        <v>172</v>
      </c>
      <c r="J28" s="120"/>
      <c r="K28" s="122"/>
      <c r="L28" s="122"/>
      <c r="M28" s="122"/>
      <c r="N28" s="126"/>
      <c r="O28" s="115"/>
      <c r="P28" s="122"/>
      <c r="Q28" s="122"/>
      <c r="R28" s="122"/>
      <c r="S28" s="127"/>
      <c r="T28" s="120"/>
      <c r="U28" s="122"/>
      <c r="V28" s="122"/>
      <c r="W28" s="117"/>
      <c r="X28" s="127"/>
    </row>
    <row r="29" spans="1:24" x14ac:dyDescent="0.2">
      <c r="F29" s="883"/>
      <c r="G29" s="884"/>
      <c r="H29" s="884"/>
      <c r="I29" s="128" t="s">
        <v>173</v>
      </c>
      <c r="J29" s="120"/>
      <c r="K29" s="122"/>
      <c r="L29" s="122"/>
      <c r="M29" s="122"/>
      <c r="N29" s="126"/>
      <c r="O29" s="115"/>
      <c r="P29" s="122"/>
      <c r="Q29" s="122"/>
      <c r="R29" s="122"/>
      <c r="S29" s="127"/>
      <c r="T29" s="120"/>
      <c r="U29" s="122"/>
      <c r="V29" s="122"/>
      <c r="W29" s="122"/>
      <c r="X29" s="127"/>
    </row>
    <row r="30" spans="1:24" x14ac:dyDescent="0.2">
      <c r="F30" s="886"/>
      <c r="G30" s="887"/>
      <c r="H30" s="887"/>
      <c r="I30" s="129" t="s">
        <v>174</v>
      </c>
      <c r="J30" s="130"/>
      <c r="K30" s="131"/>
      <c r="L30" s="131"/>
      <c r="M30" s="131"/>
      <c r="N30" s="132"/>
      <c r="O30" s="133"/>
      <c r="P30" s="131"/>
      <c r="Q30" s="131"/>
      <c r="R30" s="131"/>
      <c r="S30" s="134"/>
      <c r="T30" s="130"/>
      <c r="U30" s="131"/>
      <c r="V30" s="131"/>
      <c r="W30" s="131"/>
      <c r="X30" s="134"/>
    </row>
    <row r="33" spans="3:8" ht="32" x14ac:dyDescent="0.2">
      <c r="C33" s="936" t="s">
        <v>11</v>
      </c>
      <c r="D33" s="169" t="s">
        <v>12</v>
      </c>
      <c r="E33" s="169" t="s">
        <v>13</v>
      </c>
      <c r="F33" s="170" t="s">
        <v>14</v>
      </c>
      <c r="G33" s="170" t="s">
        <v>15</v>
      </c>
      <c r="H33" s="171" t="s">
        <v>16</v>
      </c>
    </row>
    <row r="34" spans="3:8" x14ac:dyDescent="0.2">
      <c r="C34" s="834"/>
      <c r="D34" s="172" t="s">
        <v>17</v>
      </c>
      <c r="E34" s="21" t="s">
        <v>212</v>
      </c>
      <c r="F34" s="379">
        <f>AVERAGE(F16:F18)</f>
        <v>54</v>
      </c>
      <c r="G34" s="380" t="s">
        <v>212</v>
      </c>
      <c r="H34" s="173"/>
    </row>
    <row r="35" spans="3:8" x14ac:dyDescent="0.2">
      <c r="C35" s="834"/>
      <c r="D35" s="378" t="s">
        <v>21</v>
      </c>
      <c r="E35" s="143"/>
      <c r="F35" s="353"/>
      <c r="G35" s="354"/>
      <c r="H35" s="375"/>
    </row>
    <row r="36" spans="3:8" x14ac:dyDescent="0.2">
      <c r="C36" s="834"/>
      <c r="D36" s="378" t="s">
        <v>199</v>
      </c>
      <c r="E36" s="143"/>
      <c r="F36" s="197"/>
      <c r="G36" s="355"/>
      <c r="H36" s="375"/>
    </row>
    <row r="37" spans="3:8" x14ac:dyDescent="0.2">
      <c r="C37" s="834"/>
      <c r="D37" s="174" t="s">
        <v>27</v>
      </c>
      <c r="E37" s="144"/>
      <c r="F37" s="356"/>
      <c r="G37" s="357"/>
      <c r="H37" s="175"/>
    </row>
    <row r="38" spans="3:8" x14ac:dyDescent="0.2">
      <c r="C38" s="834"/>
      <c r="D38" s="176" t="s">
        <v>31</v>
      </c>
      <c r="E38" s="147"/>
      <c r="F38" s="199"/>
      <c r="G38" s="358"/>
      <c r="H38" s="177"/>
    </row>
    <row r="39" spans="3:8" x14ac:dyDescent="0.2">
      <c r="C39" s="834"/>
      <c r="D39" s="172" t="s">
        <v>34</v>
      </c>
      <c r="E39" s="150"/>
      <c r="F39" s="359"/>
      <c r="G39" s="360"/>
      <c r="H39" s="173"/>
    </row>
    <row r="40" spans="3:8" x14ac:dyDescent="0.2">
      <c r="C40" s="835"/>
      <c r="D40" s="176" t="s">
        <v>38</v>
      </c>
      <c r="E40" s="39" t="s">
        <v>212</v>
      </c>
      <c r="F40" s="376">
        <v>54</v>
      </c>
      <c r="G40" s="377" t="s">
        <v>212</v>
      </c>
      <c r="H40" s="177"/>
    </row>
  </sheetData>
  <mergeCells count="34">
    <mergeCell ref="F10:G10"/>
    <mergeCell ref="H10:J10"/>
    <mergeCell ref="K10:M10"/>
    <mergeCell ref="C10:E10"/>
    <mergeCell ref="C33:C40"/>
    <mergeCell ref="A14:A18"/>
    <mergeCell ref="G14:I14"/>
    <mergeCell ref="J14:N14"/>
    <mergeCell ref="O14:S14"/>
    <mergeCell ref="F20:H30"/>
    <mergeCell ref="I20:I21"/>
    <mergeCell ref="J20:N20"/>
    <mergeCell ref="O20:S20"/>
    <mergeCell ref="B14:B15"/>
    <mergeCell ref="C14:C15"/>
    <mergeCell ref="D14:D15"/>
    <mergeCell ref="E14:E15"/>
    <mergeCell ref="T20:X20"/>
    <mergeCell ref="F12:H12"/>
    <mergeCell ref="K12:M12"/>
    <mergeCell ref="P12:R12"/>
    <mergeCell ref="U12:W12"/>
    <mergeCell ref="F14:F15"/>
    <mergeCell ref="T14:X14"/>
    <mergeCell ref="A1:Y1"/>
    <mergeCell ref="B3:N3"/>
    <mergeCell ref="A5:B9"/>
    <mergeCell ref="C5:C6"/>
    <mergeCell ref="D5:D6"/>
    <mergeCell ref="F5:F6"/>
    <mergeCell ref="G5:I5"/>
    <mergeCell ref="J5:N5"/>
    <mergeCell ref="O5:S5"/>
    <mergeCell ref="T5:X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02FE-8CD2-4389-8768-B254B85BB913}">
  <dimension ref="A1:Y41"/>
  <sheetViews>
    <sheetView workbookViewId="0">
      <selection activeCell="C8" sqref="C8:E8"/>
    </sheetView>
  </sheetViews>
  <sheetFormatPr baseColWidth="10" defaultColWidth="8.83203125" defaultRowHeight="15" x14ac:dyDescent="0.2"/>
  <cols>
    <col min="1" max="1" width="14.33203125" customWidth="1"/>
    <col min="2" max="2" width="11.5" bestFit="1" customWidth="1"/>
    <col min="3" max="3" width="33.6640625" customWidth="1"/>
    <col min="4" max="4" width="22.5" bestFit="1" customWidth="1"/>
    <col min="5" max="5" width="14.83203125" customWidth="1"/>
    <col min="6" max="6" width="11" bestFit="1" customWidth="1"/>
    <col min="7" max="7" width="14.5" customWidth="1"/>
    <col min="8" max="8" width="10.83203125" customWidth="1"/>
    <col min="9" max="9" width="9.5" customWidth="1"/>
  </cols>
  <sheetData>
    <row r="1" spans="1:25" ht="33" x14ac:dyDescent="0.2">
      <c r="A1" s="925" t="s">
        <v>230</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9" x14ac:dyDescent="0.25">
      <c r="A3" s="995" t="s">
        <v>59</v>
      </c>
      <c r="B3" s="996"/>
      <c r="C3" s="996"/>
      <c r="D3" s="1011"/>
      <c r="E3" s="341"/>
      <c r="F3" s="975" t="s">
        <v>60</v>
      </c>
      <c r="G3" s="969" t="s">
        <v>61</v>
      </c>
      <c r="H3" s="977"/>
      <c r="I3" s="971"/>
      <c r="J3" s="890" t="s">
        <v>62</v>
      </c>
      <c r="K3" s="890"/>
      <c r="L3" s="890"/>
      <c r="M3" s="890"/>
      <c r="N3" s="891"/>
      <c r="O3" s="892" t="s">
        <v>63</v>
      </c>
      <c r="P3" s="893"/>
      <c r="Q3" s="893"/>
      <c r="R3" s="893"/>
      <c r="S3" s="894"/>
      <c r="T3" s="895" t="s">
        <v>64</v>
      </c>
      <c r="U3" s="896"/>
      <c r="V3" s="896"/>
      <c r="W3" s="896"/>
      <c r="X3" s="944"/>
    </row>
    <row r="4" spans="1:25" ht="16" x14ac:dyDescent="0.2">
      <c r="A4" s="997"/>
      <c r="B4" s="998"/>
      <c r="C4" s="998"/>
      <c r="D4" s="1012"/>
      <c r="E4" s="381"/>
      <c r="F4" s="976"/>
      <c r="G4" s="66" t="s">
        <v>66</v>
      </c>
      <c r="H4" s="7" t="s">
        <v>67</v>
      </c>
      <c r="I4" s="67" t="s">
        <v>68</v>
      </c>
      <c r="J4" s="13">
        <v>1</v>
      </c>
      <c r="K4" s="14">
        <v>2</v>
      </c>
      <c r="L4" s="14">
        <v>3</v>
      </c>
      <c r="M4" s="14">
        <v>4</v>
      </c>
      <c r="N4" s="68">
        <v>5</v>
      </c>
      <c r="O4" s="13">
        <v>6</v>
      </c>
      <c r="P4" s="14">
        <v>7</v>
      </c>
      <c r="Q4" s="14">
        <v>8</v>
      </c>
      <c r="R4" s="14">
        <v>9</v>
      </c>
      <c r="S4" s="15">
        <v>10</v>
      </c>
      <c r="T4" s="69">
        <v>11</v>
      </c>
      <c r="U4" s="14">
        <v>12</v>
      </c>
      <c r="V4" s="14">
        <v>13</v>
      </c>
      <c r="W4" s="14">
        <v>14</v>
      </c>
      <c r="X4" s="15">
        <v>15</v>
      </c>
    </row>
    <row r="5" spans="1:25" x14ac:dyDescent="0.2">
      <c r="A5" s="997"/>
      <c r="B5" s="998"/>
      <c r="C5" s="998"/>
      <c r="D5" s="1012"/>
      <c r="E5" s="382" t="s">
        <v>70</v>
      </c>
      <c r="F5" s="789">
        <v>44.333333333333336</v>
      </c>
      <c r="G5" s="408">
        <v>17</v>
      </c>
      <c r="H5" s="409">
        <v>13.333333333333334</v>
      </c>
      <c r="I5" s="408">
        <v>14</v>
      </c>
      <c r="J5" s="410">
        <v>4</v>
      </c>
      <c r="K5" s="411">
        <v>3.3333333333333335</v>
      </c>
      <c r="L5" s="411">
        <v>3.3333333333333335</v>
      </c>
      <c r="M5" s="411">
        <v>3</v>
      </c>
      <c r="N5" s="412">
        <v>3.3333333333333335</v>
      </c>
      <c r="O5" s="413">
        <v>3</v>
      </c>
      <c r="P5" s="411">
        <v>3</v>
      </c>
      <c r="Q5" s="411">
        <v>2.3333333333333335</v>
      </c>
      <c r="R5" s="411">
        <v>2.6666666666666665</v>
      </c>
      <c r="S5" s="414">
        <v>2.3333333333333335</v>
      </c>
      <c r="T5" s="410">
        <v>3.3333333333333335</v>
      </c>
      <c r="U5" s="411">
        <v>3</v>
      </c>
      <c r="V5" s="411">
        <v>2.3333333333333335</v>
      </c>
      <c r="W5" s="411">
        <v>2.6666666666666665</v>
      </c>
      <c r="X5" s="412">
        <v>2.6666666666666665</v>
      </c>
      <c r="Y5" s="100"/>
    </row>
    <row r="6" spans="1:25" x14ac:dyDescent="0.2">
      <c r="A6" s="997"/>
      <c r="B6" s="998"/>
      <c r="C6" s="998"/>
      <c r="D6" s="1012"/>
      <c r="E6" s="383" t="s">
        <v>71</v>
      </c>
      <c r="F6" s="384" t="s">
        <v>231</v>
      </c>
      <c r="G6" s="736"/>
      <c r="H6" s="737"/>
      <c r="I6" s="736"/>
      <c r="J6" s="738"/>
      <c r="K6" s="340"/>
      <c r="L6" s="340"/>
      <c r="M6" s="340"/>
      <c r="N6" s="196"/>
      <c r="O6" s="739"/>
      <c r="P6" s="340"/>
      <c r="Q6" s="340"/>
      <c r="R6" s="340"/>
      <c r="S6" s="740"/>
      <c r="T6" s="738"/>
      <c r="U6" s="340"/>
      <c r="V6" s="340"/>
      <c r="W6" s="340"/>
      <c r="X6" s="196"/>
    </row>
    <row r="7" spans="1:25" x14ac:dyDescent="0.2">
      <c r="A7" s="999"/>
      <c r="B7" s="1000"/>
      <c r="C7" s="1000"/>
      <c r="D7" s="1013"/>
      <c r="E7" s="346" t="s">
        <v>72</v>
      </c>
      <c r="F7" s="212">
        <v>49.4</v>
      </c>
      <c r="G7" s="385">
        <v>17.7</v>
      </c>
      <c r="H7" s="212">
        <v>15.7</v>
      </c>
      <c r="I7" s="385">
        <v>16</v>
      </c>
      <c r="J7" s="73">
        <v>3.8</v>
      </c>
      <c r="K7" s="74">
        <v>3.4</v>
      </c>
      <c r="L7" s="74">
        <v>3.5</v>
      </c>
      <c r="M7" s="74">
        <v>3.4</v>
      </c>
      <c r="N7" s="76">
        <v>3.6</v>
      </c>
      <c r="O7" s="77">
        <v>3.2</v>
      </c>
      <c r="P7" s="74">
        <v>3.2</v>
      </c>
      <c r="Q7" s="74">
        <v>3.1</v>
      </c>
      <c r="R7" s="74">
        <v>3.2</v>
      </c>
      <c r="S7" s="75">
        <v>2.9</v>
      </c>
      <c r="T7" s="73">
        <v>3.3</v>
      </c>
      <c r="U7" s="74">
        <v>3.4</v>
      </c>
      <c r="V7" s="74">
        <v>3</v>
      </c>
      <c r="W7" s="74">
        <v>3</v>
      </c>
      <c r="X7" s="76">
        <v>3.3</v>
      </c>
    </row>
    <row r="8" spans="1:25" ht="19" x14ac:dyDescent="0.2">
      <c r="A8" s="776"/>
      <c r="B8" s="776"/>
      <c r="C8" s="923" t="s">
        <v>73</v>
      </c>
      <c r="D8" s="923"/>
      <c r="E8" s="924"/>
      <c r="F8" s="918" t="s">
        <v>74</v>
      </c>
      <c r="G8" s="919"/>
      <c r="H8" s="906" t="s">
        <v>75</v>
      </c>
      <c r="I8" s="907"/>
      <c r="J8" s="907"/>
      <c r="K8" s="920" t="s">
        <v>76</v>
      </c>
      <c r="L8" s="921"/>
      <c r="M8" s="922"/>
      <c r="N8" s="43"/>
      <c r="O8" s="43"/>
      <c r="P8" s="43"/>
      <c r="Q8" s="43"/>
      <c r="R8" s="43"/>
      <c r="S8" s="43"/>
      <c r="T8" s="43"/>
      <c r="U8" s="43"/>
      <c r="V8" s="43"/>
      <c r="W8" s="43"/>
      <c r="X8" s="43"/>
    </row>
    <row r="10" spans="1:25" ht="140.25" customHeight="1" x14ac:dyDescent="0.2">
      <c r="A10" s="64" t="s">
        <v>232</v>
      </c>
      <c r="B10" s="933" t="s">
        <v>233</v>
      </c>
      <c r="C10" s="934"/>
      <c r="D10" s="934"/>
      <c r="E10" s="934"/>
      <c r="F10" s="934"/>
      <c r="G10" s="934"/>
      <c r="H10" s="934"/>
      <c r="I10" s="934"/>
      <c r="J10" s="934"/>
      <c r="K10" s="934"/>
      <c r="L10" s="934"/>
      <c r="M10" s="934"/>
      <c r="N10" s="935"/>
    </row>
    <row r="12" spans="1:25" ht="62.25" customHeight="1" x14ac:dyDescent="0.2">
      <c r="A12" s="44" t="s">
        <v>77</v>
      </c>
      <c r="B12" s="85"/>
      <c r="C12" s="86" t="s">
        <v>78</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8.75" customHeight="1" x14ac:dyDescent="0.25">
      <c r="A14" s="945" t="s">
        <v>234</v>
      </c>
      <c r="B14" s="949" t="s">
        <v>83</v>
      </c>
      <c r="C14" s="951" t="s">
        <v>84</v>
      </c>
      <c r="D14" s="908" t="s">
        <v>85</v>
      </c>
      <c r="E14" s="949"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ht="15" customHeight="1" x14ac:dyDescent="0.2">
      <c r="A15" s="946"/>
      <c r="B15" s="979"/>
      <c r="C15" s="981"/>
      <c r="D15" s="909"/>
      <c r="E15" s="979"/>
      <c r="F15" s="979"/>
      <c r="G15" s="87" t="s">
        <v>66</v>
      </c>
      <c r="H15" s="88" t="s">
        <v>67</v>
      </c>
      <c r="I15" s="89" t="s">
        <v>68</v>
      </c>
      <c r="J15" s="90">
        <v>1</v>
      </c>
      <c r="K15" s="91">
        <v>2</v>
      </c>
      <c r="L15" s="91">
        <v>3</v>
      </c>
      <c r="M15" s="91">
        <v>4</v>
      </c>
      <c r="N15" s="92">
        <v>5</v>
      </c>
      <c r="O15" s="93">
        <v>6</v>
      </c>
      <c r="P15" s="94">
        <v>7</v>
      </c>
      <c r="Q15" s="94">
        <v>8</v>
      </c>
      <c r="R15" s="94">
        <v>9</v>
      </c>
      <c r="S15" s="95">
        <v>10</v>
      </c>
      <c r="T15" s="96">
        <v>11</v>
      </c>
      <c r="U15" s="97">
        <v>12</v>
      </c>
      <c r="V15" s="97">
        <v>13</v>
      </c>
      <c r="W15" s="97">
        <v>14</v>
      </c>
      <c r="X15" s="98">
        <v>15</v>
      </c>
    </row>
    <row r="16" spans="1:25" ht="15" customHeight="1" x14ac:dyDescent="0.2">
      <c r="A16" s="946"/>
      <c r="B16" s="405">
        <v>45029</v>
      </c>
      <c r="C16" s="401" t="s">
        <v>235</v>
      </c>
      <c r="D16" s="402" t="s">
        <v>87</v>
      </c>
      <c r="E16" s="401" t="s">
        <v>17</v>
      </c>
      <c r="F16" s="403">
        <v>47</v>
      </c>
      <c r="G16" s="403">
        <v>19</v>
      </c>
      <c r="H16" s="403">
        <v>12</v>
      </c>
      <c r="I16" s="403">
        <v>16</v>
      </c>
      <c r="J16" s="403">
        <v>4</v>
      </c>
      <c r="K16" s="403">
        <v>4</v>
      </c>
      <c r="L16" s="403">
        <v>4</v>
      </c>
      <c r="M16" s="403">
        <v>3</v>
      </c>
      <c r="N16" s="403">
        <v>4</v>
      </c>
      <c r="O16" s="403">
        <v>3</v>
      </c>
      <c r="P16" s="403">
        <v>3</v>
      </c>
      <c r="Q16" s="406">
        <v>2</v>
      </c>
      <c r="R16" s="406">
        <v>2</v>
      </c>
      <c r="S16" s="406">
        <v>2</v>
      </c>
      <c r="T16" s="403">
        <v>4</v>
      </c>
      <c r="U16" s="403">
        <v>4</v>
      </c>
      <c r="V16" s="406">
        <v>2</v>
      </c>
      <c r="W16" s="403">
        <v>3</v>
      </c>
      <c r="X16" s="404">
        <v>3</v>
      </c>
    </row>
    <row r="17" spans="1:24" x14ac:dyDescent="0.2">
      <c r="A17" s="946"/>
      <c r="B17" s="274">
        <v>45029</v>
      </c>
      <c r="C17" s="245" t="s">
        <v>236</v>
      </c>
      <c r="D17" s="362" t="s">
        <v>87</v>
      </c>
      <c r="E17" s="245" t="s">
        <v>21</v>
      </c>
      <c r="F17" s="247">
        <v>43</v>
      </c>
      <c r="G17" s="247">
        <v>16</v>
      </c>
      <c r="H17" s="247">
        <v>14</v>
      </c>
      <c r="I17" s="247">
        <v>13</v>
      </c>
      <c r="J17" s="247">
        <v>4</v>
      </c>
      <c r="K17" s="247">
        <v>3</v>
      </c>
      <c r="L17" s="247">
        <v>3</v>
      </c>
      <c r="M17" s="247">
        <v>3</v>
      </c>
      <c r="N17" s="247">
        <v>3</v>
      </c>
      <c r="O17" s="247">
        <v>3</v>
      </c>
      <c r="P17" s="247">
        <v>3</v>
      </c>
      <c r="Q17" s="247">
        <v>3</v>
      </c>
      <c r="R17" s="247">
        <v>3</v>
      </c>
      <c r="S17" s="269">
        <v>2</v>
      </c>
      <c r="T17" s="247">
        <v>3</v>
      </c>
      <c r="U17" s="247">
        <v>3</v>
      </c>
      <c r="V17" s="269">
        <v>2</v>
      </c>
      <c r="W17" s="269">
        <v>2</v>
      </c>
      <c r="X17" s="263">
        <v>3</v>
      </c>
    </row>
    <row r="18" spans="1:24" x14ac:dyDescent="0.2">
      <c r="A18" s="980"/>
      <c r="B18" s="275">
        <v>45029</v>
      </c>
      <c r="C18" s="253" t="s">
        <v>237</v>
      </c>
      <c r="D18" s="363" t="s">
        <v>87</v>
      </c>
      <c r="E18" s="253" t="s">
        <v>17</v>
      </c>
      <c r="F18" s="260">
        <v>43</v>
      </c>
      <c r="G18" s="260">
        <v>16</v>
      </c>
      <c r="H18" s="260">
        <v>14</v>
      </c>
      <c r="I18" s="260">
        <v>13</v>
      </c>
      <c r="J18" s="260">
        <v>4</v>
      </c>
      <c r="K18" s="260">
        <v>3</v>
      </c>
      <c r="L18" s="260">
        <v>3</v>
      </c>
      <c r="M18" s="260">
        <v>3</v>
      </c>
      <c r="N18" s="260">
        <v>3</v>
      </c>
      <c r="O18" s="260">
        <v>3</v>
      </c>
      <c r="P18" s="260">
        <v>3</v>
      </c>
      <c r="Q18" s="233">
        <v>2</v>
      </c>
      <c r="R18" s="260">
        <v>3</v>
      </c>
      <c r="S18" s="260">
        <v>3</v>
      </c>
      <c r="T18" s="260">
        <v>3</v>
      </c>
      <c r="U18" s="233">
        <v>2</v>
      </c>
      <c r="V18" s="260">
        <v>3</v>
      </c>
      <c r="W18" s="260">
        <v>3</v>
      </c>
      <c r="X18" s="234">
        <v>2</v>
      </c>
    </row>
    <row r="19" spans="1:24" ht="18" x14ac:dyDescent="0.2">
      <c r="A19" s="235"/>
      <c r="F19" s="100"/>
      <c r="G19" s="100"/>
      <c r="H19" s="100"/>
      <c r="I19" s="100"/>
      <c r="J19" s="100"/>
      <c r="K19" s="100"/>
      <c r="L19" s="100"/>
      <c r="M19" s="100"/>
      <c r="N19" s="100"/>
      <c r="O19" s="100"/>
      <c r="P19" s="100"/>
      <c r="Q19" s="100"/>
      <c r="R19" s="100"/>
      <c r="S19" s="100"/>
      <c r="T19" s="100"/>
      <c r="U19" s="100"/>
      <c r="V19" s="100"/>
      <c r="W19" s="100"/>
      <c r="X19" s="100"/>
    </row>
    <row r="20" spans="1:24" ht="19" x14ac:dyDescent="0.25">
      <c r="A20" s="235"/>
      <c r="F20" s="880" t="s">
        <v>238</v>
      </c>
      <c r="G20" s="881"/>
      <c r="H20" s="882"/>
      <c r="I20" s="888" t="s">
        <v>165</v>
      </c>
      <c r="J20" s="890" t="s">
        <v>62</v>
      </c>
      <c r="K20" s="890"/>
      <c r="L20" s="890"/>
      <c r="M20" s="890"/>
      <c r="N20" s="891"/>
      <c r="O20" s="892" t="s">
        <v>63</v>
      </c>
      <c r="P20" s="893"/>
      <c r="Q20" s="893"/>
      <c r="R20" s="893"/>
      <c r="S20" s="894"/>
      <c r="T20" s="895" t="s">
        <v>64</v>
      </c>
      <c r="U20" s="896"/>
      <c r="V20" s="896"/>
      <c r="W20" s="896"/>
      <c r="X20" s="944"/>
    </row>
    <row r="21" spans="1:24" ht="18" x14ac:dyDescent="0.2">
      <c r="A21" s="235"/>
      <c r="F21" s="883"/>
      <c r="G21" s="884"/>
      <c r="H21" s="885"/>
      <c r="I21" s="889"/>
      <c r="J21" s="13">
        <v>1</v>
      </c>
      <c r="K21" s="14">
        <v>2</v>
      </c>
      <c r="L21" s="14">
        <v>3</v>
      </c>
      <c r="M21" s="14">
        <v>4</v>
      </c>
      <c r="N21" s="68">
        <v>5</v>
      </c>
      <c r="O21" s="13">
        <v>6</v>
      </c>
      <c r="P21" s="14">
        <v>7</v>
      </c>
      <c r="Q21" s="14">
        <v>8</v>
      </c>
      <c r="R21" s="14">
        <v>9</v>
      </c>
      <c r="S21" s="15">
        <v>10</v>
      </c>
      <c r="T21" s="69">
        <v>11</v>
      </c>
      <c r="U21" s="14">
        <v>12</v>
      </c>
      <c r="V21" s="14">
        <v>13</v>
      </c>
      <c r="W21" s="14">
        <v>14</v>
      </c>
      <c r="X21" s="15">
        <v>15</v>
      </c>
    </row>
    <row r="22" spans="1:24" x14ac:dyDescent="0.2">
      <c r="F22" s="883"/>
      <c r="G22" s="884"/>
      <c r="H22" s="885"/>
      <c r="I22" s="386" t="s">
        <v>166</v>
      </c>
      <c r="J22" s="387"/>
      <c r="K22" s="388"/>
      <c r="L22" s="388"/>
      <c r="M22" s="388"/>
      <c r="N22" s="389"/>
      <c r="O22" s="387"/>
      <c r="P22" s="388"/>
      <c r="Q22" s="388"/>
      <c r="R22" s="388"/>
      <c r="S22" s="390"/>
      <c r="T22" s="391"/>
      <c r="U22" s="388"/>
      <c r="V22" s="388"/>
      <c r="W22" s="388"/>
      <c r="X22" s="390"/>
    </row>
    <row r="23" spans="1:24" x14ac:dyDescent="0.2">
      <c r="F23" s="883"/>
      <c r="G23" s="884"/>
      <c r="H23" s="885"/>
      <c r="I23" s="392" t="s">
        <v>167</v>
      </c>
      <c r="J23" s="393"/>
      <c r="K23" s="142"/>
      <c r="L23" s="142"/>
      <c r="M23" s="142"/>
      <c r="N23" s="394"/>
      <c r="O23" s="393"/>
      <c r="P23" s="142"/>
      <c r="Q23" s="121">
        <v>2</v>
      </c>
      <c r="R23" s="121">
        <v>1</v>
      </c>
      <c r="S23" s="124">
        <v>2</v>
      </c>
      <c r="T23" s="395"/>
      <c r="U23" s="121">
        <v>1</v>
      </c>
      <c r="V23" s="121">
        <v>2</v>
      </c>
      <c r="W23" s="121">
        <v>1</v>
      </c>
      <c r="X23" s="124">
        <v>1</v>
      </c>
    </row>
    <row r="24" spans="1:24" x14ac:dyDescent="0.2">
      <c r="F24" s="883"/>
      <c r="G24" s="884"/>
      <c r="H24" s="885"/>
      <c r="I24" s="28" t="s">
        <v>168</v>
      </c>
      <c r="J24" s="393"/>
      <c r="K24" s="121">
        <v>2</v>
      </c>
      <c r="L24" s="30">
        <v>2</v>
      </c>
      <c r="M24" s="121">
        <v>3</v>
      </c>
      <c r="N24" s="123">
        <v>2</v>
      </c>
      <c r="O24" s="32">
        <v>3</v>
      </c>
      <c r="P24" s="121">
        <v>3</v>
      </c>
      <c r="Q24" s="30">
        <v>1</v>
      </c>
      <c r="R24" s="30">
        <v>2</v>
      </c>
      <c r="S24" s="124">
        <v>1</v>
      </c>
      <c r="T24" s="125">
        <v>2</v>
      </c>
      <c r="U24" s="121">
        <v>1</v>
      </c>
      <c r="V24" s="121">
        <v>1</v>
      </c>
      <c r="W24" s="121">
        <v>2</v>
      </c>
      <c r="X24" s="124">
        <v>2</v>
      </c>
    </row>
    <row r="25" spans="1:24" x14ac:dyDescent="0.2">
      <c r="F25" s="883"/>
      <c r="G25" s="884"/>
      <c r="H25" s="885"/>
      <c r="I25" s="28" t="s">
        <v>169</v>
      </c>
      <c r="J25" s="32">
        <v>3</v>
      </c>
      <c r="K25" s="113">
        <v>1</v>
      </c>
      <c r="L25" s="121">
        <v>1</v>
      </c>
      <c r="M25" s="143"/>
      <c r="N25" s="123">
        <v>1</v>
      </c>
      <c r="O25" s="393"/>
      <c r="P25" s="143"/>
      <c r="Q25" s="142"/>
      <c r="R25" s="142"/>
      <c r="S25" s="241"/>
      <c r="T25" s="125">
        <v>1</v>
      </c>
      <c r="U25" s="30">
        <v>1</v>
      </c>
      <c r="V25" s="143"/>
      <c r="W25" s="143"/>
      <c r="X25" s="241"/>
    </row>
    <row r="26" spans="1:24" x14ac:dyDescent="0.2">
      <c r="F26" s="883"/>
      <c r="G26" s="884"/>
      <c r="H26" s="885"/>
      <c r="I26" s="28" t="s">
        <v>170</v>
      </c>
      <c r="J26" s="393"/>
      <c r="K26" s="142"/>
      <c r="L26" s="142"/>
      <c r="M26" s="142"/>
      <c r="N26" s="394"/>
      <c r="O26" s="393"/>
      <c r="P26" s="142"/>
      <c r="Q26" s="142"/>
      <c r="R26" s="142"/>
      <c r="S26" s="375"/>
      <c r="T26" s="395"/>
      <c r="U26" s="142"/>
      <c r="V26" s="143"/>
      <c r="W26" s="143"/>
      <c r="X26" s="241"/>
    </row>
    <row r="27" spans="1:24" x14ac:dyDescent="0.2">
      <c r="F27" s="883"/>
      <c r="G27" s="884"/>
      <c r="H27" s="885"/>
      <c r="I27" s="396" t="s">
        <v>171</v>
      </c>
      <c r="J27" s="393"/>
      <c r="K27" s="142"/>
      <c r="L27" s="142"/>
      <c r="M27" s="142"/>
      <c r="N27" s="394"/>
      <c r="O27" s="393"/>
      <c r="P27" s="142"/>
      <c r="Q27" s="142"/>
      <c r="R27" s="142"/>
      <c r="S27" s="375"/>
      <c r="T27" s="395"/>
      <c r="U27" s="142"/>
      <c r="V27" s="142"/>
      <c r="W27" s="142"/>
      <c r="X27" s="375"/>
    </row>
    <row r="28" spans="1:24" x14ac:dyDescent="0.2">
      <c r="F28" s="883"/>
      <c r="G28" s="884"/>
      <c r="H28" s="885"/>
      <c r="I28" s="396" t="s">
        <v>172</v>
      </c>
      <c r="J28" s="393"/>
      <c r="K28" s="142"/>
      <c r="L28" s="142"/>
      <c r="M28" s="142"/>
      <c r="N28" s="394"/>
      <c r="O28" s="393"/>
      <c r="P28" s="142"/>
      <c r="Q28" s="142"/>
      <c r="R28" s="142"/>
      <c r="S28" s="375"/>
      <c r="T28" s="395"/>
      <c r="U28" s="142"/>
      <c r="V28" s="142"/>
      <c r="W28" s="142"/>
      <c r="X28" s="375"/>
    </row>
    <row r="29" spans="1:24" x14ac:dyDescent="0.2">
      <c r="F29" s="883"/>
      <c r="G29" s="884"/>
      <c r="H29" s="885"/>
      <c r="I29" s="396" t="s">
        <v>173</v>
      </c>
      <c r="J29" s="393"/>
      <c r="K29" s="142"/>
      <c r="L29" s="142"/>
      <c r="M29" s="142"/>
      <c r="N29" s="394"/>
      <c r="O29" s="393"/>
      <c r="P29" s="142"/>
      <c r="Q29" s="142"/>
      <c r="R29" s="142"/>
      <c r="S29" s="375"/>
      <c r="T29" s="395"/>
      <c r="U29" s="142"/>
      <c r="V29" s="142"/>
      <c r="W29" s="142"/>
      <c r="X29" s="375"/>
    </row>
    <row r="30" spans="1:24" x14ac:dyDescent="0.2">
      <c r="F30" s="886"/>
      <c r="G30" s="887"/>
      <c r="H30" s="966"/>
      <c r="I30" s="397" t="s">
        <v>174</v>
      </c>
      <c r="J30" s="398"/>
      <c r="K30" s="148"/>
      <c r="L30" s="148"/>
      <c r="M30" s="148"/>
      <c r="N30" s="399"/>
      <c r="O30" s="398"/>
      <c r="P30" s="148"/>
      <c r="Q30" s="148"/>
      <c r="R30" s="148"/>
      <c r="S30" s="177"/>
      <c r="T30" s="400"/>
      <c r="U30" s="148"/>
      <c r="V30" s="148"/>
      <c r="W30" s="148"/>
      <c r="X30" s="177"/>
    </row>
    <row r="34" spans="3:8" ht="48" x14ac:dyDescent="0.2">
      <c r="C34" s="833" t="s">
        <v>11</v>
      </c>
      <c r="D34" s="135" t="s">
        <v>12</v>
      </c>
      <c r="E34" s="136" t="s">
        <v>13</v>
      </c>
      <c r="F34" s="137" t="s">
        <v>14</v>
      </c>
      <c r="G34" s="137" t="s">
        <v>15</v>
      </c>
      <c r="H34" s="138" t="s">
        <v>16</v>
      </c>
    </row>
    <row r="35" spans="3:8" x14ac:dyDescent="0.2">
      <c r="C35" s="834"/>
      <c r="D35" s="378" t="s">
        <v>17</v>
      </c>
      <c r="E35" s="121" t="s">
        <v>210</v>
      </c>
      <c r="F35" s="121">
        <f>AVERAGE(F18,F16)</f>
        <v>45</v>
      </c>
      <c r="G35" s="121" t="s">
        <v>53</v>
      </c>
      <c r="H35" s="375"/>
    </row>
    <row r="36" spans="3:8" x14ac:dyDescent="0.2">
      <c r="C36" s="834"/>
      <c r="D36" s="378" t="s">
        <v>21</v>
      </c>
      <c r="E36" s="121" t="s">
        <v>211</v>
      </c>
      <c r="F36" s="121">
        <v>43</v>
      </c>
      <c r="G36" s="121" t="s">
        <v>51</v>
      </c>
      <c r="H36" s="375"/>
    </row>
    <row r="37" spans="3:8" x14ac:dyDescent="0.2">
      <c r="C37" s="834"/>
      <c r="D37" s="174" t="s">
        <v>24</v>
      </c>
      <c r="E37" s="144"/>
      <c r="F37" s="144"/>
      <c r="G37" s="144"/>
      <c r="H37" s="175"/>
    </row>
    <row r="38" spans="3:8" x14ac:dyDescent="0.2">
      <c r="C38" s="834"/>
      <c r="D38" s="174" t="s">
        <v>27</v>
      </c>
      <c r="E38" s="144"/>
      <c r="F38" s="145"/>
      <c r="G38" s="145"/>
      <c r="H38" s="175"/>
    </row>
    <row r="39" spans="3:8" x14ac:dyDescent="0.2">
      <c r="C39" s="834"/>
      <c r="D39" s="176" t="s">
        <v>31</v>
      </c>
      <c r="E39" s="147"/>
      <c r="F39" s="148"/>
      <c r="G39" s="148"/>
      <c r="H39" s="177"/>
    </row>
    <row r="40" spans="3:8" x14ac:dyDescent="0.2">
      <c r="C40" s="834"/>
      <c r="D40" s="172" t="s">
        <v>34</v>
      </c>
      <c r="E40" s="150"/>
      <c r="F40" s="150"/>
      <c r="G40" s="150"/>
      <c r="H40" s="173"/>
    </row>
    <row r="41" spans="3:8" x14ac:dyDescent="0.2">
      <c r="C41" s="835"/>
      <c r="D41" s="176" t="s">
        <v>38</v>
      </c>
      <c r="E41" s="166" t="s">
        <v>212</v>
      </c>
      <c r="F41" s="407">
        <f>AVERAGE(F16:F18)</f>
        <v>44.333333333333336</v>
      </c>
      <c r="G41" s="166" t="s">
        <v>212</v>
      </c>
      <c r="H41" s="177"/>
    </row>
  </sheetData>
  <mergeCells count="32">
    <mergeCell ref="C34:C41"/>
    <mergeCell ref="B10:N10"/>
    <mergeCell ref="F12:H12"/>
    <mergeCell ref="K12:M12"/>
    <mergeCell ref="A14:A18"/>
    <mergeCell ref="F14:F15"/>
    <mergeCell ref="G14:I14"/>
    <mergeCell ref="J14:N14"/>
    <mergeCell ref="B14:B15"/>
    <mergeCell ref="C14:C15"/>
    <mergeCell ref="D14:D15"/>
    <mergeCell ref="E14:E15"/>
    <mergeCell ref="O14:S14"/>
    <mergeCell ref="T14:X14"/>
    <mergeCell ref="F20:H30"/>
    <mergeCell ref="I20:I21"/>
    <mergeCell ref="J20:N20"/>
    <mergeCell ref="O20:S20"/>
    <mergeCell ref="T20:X20"/>
    <mergeCell ref="P12:R12"/>
    <mergeCell ref="U12:W12"/>
    <mergeCell ref="A1:Y1"/>
    <mergeCell ref="A3:D7"/>
    <mergeCell ref="F3:F4"/>
    <mergeCell ref="G3:I3"/>
    <mergeCell ref="J3:N3"/>
    <mergeCell ref="O3:S3"/>
    <mergeCell ref="T3:X3"/>
    <mergeCell ref="F8:G8"/>
    <mergeCell ref="H8:J8"/>
    <mergeCell ref="K8:M8"/>
    <mergeCell ref="C8:E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E74E5-EE83-4D93-B458-D768379E4601}">
  <dimension ref="A1:Y68"/>
  <sheetViews>
    <sheetView topLeftCell="A4" workbookViewId="0">
      <selection activeCell="C10" sqref="C10:E10"/>
    </sheetView>
  </sheetViews>
  <sheetFormatPr baseColWidth="10" defaultColWidth="8.83203125" defaultRowHeight="15" x14ac:dyDescent="0.2"/>
  <cols>
    <col min="1" max="1" width="16" customWidth="1"/>
    <col min="2" max="2" width="11.5" bestFit="1" customWidth="1"/>
    <col min="3" max="3" width="29.5" customWidth="1"/>
    <col min="4" max="4" width="22" bestFit="1" customWidth="1"/>
    <col min="5" max="5" width="20" customWidth="1"/>
    <col min="6" max="6" width="14.6640625" customWidth="1"/>
    <col min="7" max="7" width="11" customWidth="1"/>
    <col min="8" max="8" width="11.1640625" customWidth="1"/>
  </cols>
  <sheetData>
    <row r="1" spans="1:25" ht="33" x14ac:dyDescent="0.2">
      <c r="A1" s="925" t="s">
        <v>239</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9" x14ac:dyDescent="0.25">
      <c r="A3" s="995" t="s">
        <v>59</v>
      </c>
      <c r="B3" s="996"/>
      <c r="C3" s="996"/>
      <c r="D3" s="1011"/>
      <c r="E3" s="341"/>
      <c r="F3" s="975" t="s">
        <v>60</v>
      </c>
      <c r="G3" s="969" t="s">
        <v>61</v>
      </c>
      <c r="H3" s="977"/>
      <c r="I3" s="971"/>
      <c r="J3" s="890" t="s">
        <v>62</v>
      </c>
      <c r="K3" s="890"/>
      <c r="L3" s="890"/>
      <c r="M3" s="890"/>
      <c r="N3" s="891"/>
      <c r="O3" s="892" t="s">
        <v>63</v>
      </c>
      <c r="P3" s="893"/>
      <c r="Q3" s="893"/>
      <c r="R3" s="893"/>
      <c r="S3" s="894"/>
      <c r="T3" s="895" t="s">
        <v>64</v>
      </c>
      <c r="U3" s="896"/>
      <c r="V3" s="896"/>
      <c r="W3" s="896"/>
      <c r="X3" s="944"/>
    </row>
    <row r="4" spans="1:25" ht="16" x14ac:dyDescent="0.2">
      <c r="A4" s="997"/>
      <c r="B4" s="998"/>
      <c r="C4" s="998"/>
      <c r="D4" s="1012"/>
      <c r="E4" s="342"/>
      <c r="F4" s="976"/>
      <c r="G4" s="66" t="s">
        <v>66</v>
      </c>
      <c r="H4" s="7" t="s">
        <v>67</v>
      </c>
      <c r="I4" s="67" t="s">
        <v>68</v>
      </c>
      <c r="J4" s="13">
        <v>1</v>
      </c>
      <c r="K4" s="14">
        <v>2</v>
      </c>
      <c r="L4" s="14">
        <v>3</v>
      </c>
      <c r="M4" s="14">
        <v>4</v>
      </c>
      <c r="N4" s="68">
        <v>5</v>
      </c>
      <c r="O4" s="13">
        <v>6</v>
      </c>
      <c r="P4" s="14">
        <v>7</v>
      </c>
      <c r="Q4" s="14">
        <v>8</v>
      </c>
      <c r="R4" s="14">
        <v>9</v>
      </c>
      <c r="S4" s="15">
        <v>10</v>
      </c>
      <c r="T4" s="69">
        <v>11</v>
      </c>
      <c r="U4" s="14">
        <v>12</v>
      </c>
      <c r="V4" s="14">
        <v>13</v>
      </c>
      <c r="W4" s="14">
        <v>14</v>
      </c>
      <c r="X4" s="15">
        <v>15</v>
      </c>
    </row>
    <row r="5" spans="1:25" x14ac:dyDescent="0.2">
      <c r="A5" s="997"/>
      <c r="B5" s="998"/>
      <c r="C5" s="998"/>
      <c r="D5" s="1012"/>
      <c r="E5" s="415" t="s">
        <v>240</v>
      </c>
      <c r="F5" s="790">
        <v>40.592592592592595</v>
      </c>
      <c r="G5" s="762">
        <v>14.107142857142858</v>
      </c>
      <c r="H5" s="761">
        <v>13.607142857142858</v>
      </c>
      <c r="I5" s="762">
        <v>12.796296296296296</v>
      </c>
      <c r="J5" s="763">
        <v>2.8392857142857144</v>
      </c>
      <c r="K5" s="764">
        <v>2.6071428571428572</v>
      </c>
      <c r="L5" s="764">
        <v>2.9642857142857144</v>
      </c>
      <c r="M5" s="764">
        <v>2.8392857142857144</v>
      </c>
      <c r="N5" s="765">
        <v>2.8571428571428572</v>
      </c>
      <c r="O5" s="766">
        <v>2.8571428571428572</v>
      </c>
      <c r="P5" s="764">
        <v>2.9285714285714284</v>
      </c>
      <c r="Q5" s="764">
        <v>2.5178571428571428</v>
      </c>
      <c r="R5" s="764">
        <v>2.9107142857142856</v>
      </c>
      <c r="S5" s="767">
        <v>2.3928571428571428</v>
      </c>
      <c r="T5" s="763">
        <v>2.6296296296296298</v>
      </c>
      <c r="U5" s="764">
        <v>2.8888888888888888</v>
      </c>
      <c r="V5" s="764">
        <v>2.1111111111111112</v>
      </c>
      <c r="W5" s="764">
        <v>2.5555555555555554</v>
      </c>
      <c r="X5" s="765">
        <v>2.6111111111111112</v>
      </c>
      <c r="Y5" s="100"/>
    </row>
    <row r="6" spans="1:25" x14ac:dyDescent="0.2">
      <c r="A6" s="997"/>
      <c r="B6" s="998"/>
      <c r="C6" s="998"/>
      <c r="D6" s="1012"/>
      <c r="E6" s="416" t="s">
        <v>241</v>
      </c>
      <c r="F6" s="417">
        <v>40</v>
      </c>
      <c r="G6" s="418">
        <v>14.5</v>
      </c>
      <c r="H6" s="417">
        <v>13.5</v>
      </c>
      <c r="I6" s="418">
        <v>12</v>
      </c>
      <c r="J6" s="419">
        <v>3</v>
      </c>
      <c r="K6" s="190">
        <v>3</v>
      </c>
      <c r="L6" s="190">
        <v>3</v>
      </c>
      <c r="M6" s="190">
        <v>3</v>
      </c>
      <c r="N6" s="420">
        <v>2.5</v>
      </c>
      <c r="O6" s="421">
        <v>3</v>
      </c>
      <c r="P6" s="190">
        <v>2.5</v>
      </c>
      <c r="Q6" s="190">
        <v>2.5</v>
      </c>
      <c r="R6" s="190">
        <v>2.5</v>
      </c>
      <c r="S6" s="422">
        <v>3</v>
      </c>
      <c r="T6" s="419">
        <v>2.5</v>
      </c>
      <c r="U6" s="190">
        <v>2.5</v>
      </c>
      <c r="V6" s="190">
        <v>2</v>
      </c>
      <c r="W6" s="190">
        <v>2.5</v>
      </c>
      <c r="X6" s="420">
        <v>2.5</v>
      </c>
    </row>
    <row r="7" spans="1:25" x14ac:dyDescent="0.2">
      <c r="A7" s="997"/>
      <c r="B7" s="998"/>
      <c r="C7" s="998"/>
      <c r="D7" s="1012"/>
      <c r="E7" s="423" t="s">
        <v>242</v>
      </c>
      <c r="F7" s="424">
        <v>44</v>
      </c>
      <c r="G7" s="425">
        <v>15.7</v>
      </c>
      <c r="H7" s="424">
        <v>13.9</v>
      </c>
      <c r="I7" s="425">
        <v>14.4</v>
      </c>
      <c r="J7" s="365">
        <v>3.3</v>
      </c>
      <c r="K7" s="121">
        <v>3</v>
      </c>
      <c r="L7" s="121">
        <v>3.2</v>
      </c>
      <c r="M7" s="121">
        <v>3</v>
      </c>
      <c r="N7" s="124">
        <v>3.2</v>
      </c>
      <c r="O7" s="125">
        <v>3</v>
      </c>
      <c r="P7" s="121">
        <v>2.6</v>
      </c>
      <c r="Q7" s="121">
        <v>2.6</v>
      </c>
      <c r="R7" s="121">
        <v>3</v>
      </c>
      <c r="S7" s="123">
        <v>2.7</v>
      </c>
      <c r="T7" s="365">
        <v>2.8</v>
      </c>
      <c r="U7" s="121">
        <v>3.3</v>
      </c>
      <c r="V7" s="121">
        <v>2.6</v>
      </c>
      <c r="W7" s="121">
        <v>3</v>
      </c>
      <c r="X7" s="124">
        <v>2.7</v>
      </c>
    </row>
    <row r="8" spans="1:25" x14ac:dyDescent="0.2">
      <c r="A8" s="997"/>
      <c r="B8" s="998"/>
      <c r="C8" s="998"/>
      <c r="D8" s="1012"/>
      <c r="E8" s="346" t="s">
        <v>71</v>
      </c>
      <c r="F8" s="426">
        <v>40.200000000000003</v>
      </c>
      <c r="G8" s="427">
        <v>13.6</v>
      </c>
      <c r="H8" s="426">
        <v>13.4</v>
      </c>
      <c r="I8" s="427">
        <v>12.9</v>
      </c>
      <c r="J8" s="428">
        <v>2.8</v>
      </c>
      <c r="K8" s="21">
        <v>2.6</v>
      </c>
      <c r="L8" s="21">
        <v>2.9</v>
      </c>
      <c r="M8" s="21">
        <v>2.8</v>
      </c>
      <c r="N8" s="429">
        <v>2.7</v>
      </c>
      <c r="O8" s="20">
        <v>2.9</v>
      </c>
      <c r="P8" s="21">
        <v>2.8</v>
      </c>
      <c r="Q8" s="21">
        <v>2.5</v>
      </c>
      <c r="R8" s="21">
        <v>2.8</v>
      </c>
      <c r="S8" s="22">
        <v>2.4</v>
      </c>
      <c r="T8" s="428">
        <v>2.6</v>
      </c>
      <c r="U8" s="21">
        <v>3.1</v>
      </c>
      <c r="V8" s="21">
        <v>2.1</v>
      </c>
      <c r="W8" s="21">
        <v>2.5</v>
      </c>
      <c r="X8" s="429">
        <v>2.6</v>
      </c>
    </row>
    <row r="9" spans="1:25" x14ac:dyDescent="0.2">
      <c r="A9" s="999"/>
      <c r="B9" s="1000"/>
      <c r="C9" s="1000"/>
      <c r="D9" s="1013"/>
      <c r="E9" s="346" t="s">
        <v>72</v>
      </c>
      <c r="F9" s="37">
        <v>44.6</v>
      </c>
      <c r="G9" s="430">
        <v>15.1</v>
      </c>
      <c r="H9" s="37">
        <v>14.3</v>
      </c>
      <c r="I9" s="430">
        <v>15.1</v>
      </c>
      <c r="J9" s="41">
        <v>3</v>
      </c>
      <c r="K9" s="39">
        <v>3</v>
      </c>
      <c r="L9" s="39">
        <v>3.1</v>
      </c>
      <c r="M9" s="39">
        <v>3</v>
      </c>
      <c r="N9" s="42">
        <v>2.9</v>
      </c>
      <c r="O9" s="38">
        <v>3</v>
      </c>
      <c r="P9" s="39">
        <v>2.9</v>
      </c>
      <c r="Q9" s="39">
        <v>2.7</v>
      </c>
      <c r="R9" s="39">
        <v>2.9</v>
      </c>
      <c r="S9" s="40">
        <v>2.7</v>
      </c>
      <c r="T9" s="41">
        <v>3</v>
      </c>
      <c r="U9" s="39">
        <v>3.2</v>
      </c>
      <c r="V9" s="39">
        <v>2.8</v>
      </c>
      <c r="W9" s="39">
        <v>2.9</v>
      </c>
      <c r="X9" s="42">
        <v>3.1</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153" customHeight="1" x14ac:dyDescent="0.2">
      <c r="A12" s="64" t="s">
        <v>243</v>
      </c>
      <c r="B12" s="1014" t="s">
        <v>244</v>
      </c>
      <c r="C12" s="934"/>
      <c r="D12" s="934"/>
      <c r="E12" s="934"/>
      <c r="F12" s="934"/>
      <c r="G12" s="934"/>
      <c r="H12" s="934"/>
      <c r="I12" s="934"/>
      <c r="J12" s="934"/>
      <c r="K12" s="934"/>
      <c r="L12" s="934"/>
      <c r="M12" s="934"/>
      <c r="N12" s="935"/>
    </row>
    <row r="14" spans="1:25" ht="34" x14ac:dyDescent="0.2">
      <c r="A14" s="44" t="s">
        <v>77</v>
      </c>
      <c r="B14" s="85"/>
      <c r="C14" s="86" t="s">
        <v>204</v>
      </c>
      <c r="D14" s="49"/>
      <c r="E14" s="50"/>
      <c r="F14" s="963" t="s">
        <v>79</v>
      </c>
      <c r="G14" s="964"/>
      <c r="H14" s="965"/>
      <c r="I14" s="46"/>
      <c r="J14" s="51"/>
      <c r="K14" s="963" t="s">
        <v>80</v>
      </c>
      <c r="L14" s="964"/>
      <c r="M14" s="965"/>
      <c r="N14" s="46"/>
      <c r="O14" s="52"/>
      <c r="P14" s="963" t="s">
        <v>81</v>
      </c>
      <c r="Q14" s="964"/>
      <c r="R14" s="965"/>
      <c r="S14" s="46"/>
      <c r="T14" s="53"/>
      <c r="U14" s="963" t="s">
        <v>82</v>
      </c>
      <c r="V14" s="964"/>
      <c r="W14" s="965"/>
    </row>
    <row r="16" spans="1:25" ht="18.75" customHeight="1" x14ac:dyDescent="0.25">
      <c r="A16" s="945" t="s">
        <v>245</v>
      </c>
      <c r="B16" s="949" t="s">
        <v>83</v>
      </c>
      <c r="C16" s="951" t="s">
        <v>84</v>
      </c>
      <c r="D16" s="1008" t="s">
        <v>85</v>
      </c>
      <c r="E16" s="908" t="s">
        <v>12</v>
      </c>
      <c r="F16" s="951" t="s">
        <v>60</v>
      </c>
      <c r="G16" s="939" t="s">
        <v>61</v>
      </c>
      <c r="H16" s="940"/>
      <c r="I16" s="941"/>
      <c r="J16" s="942" t="s">
        <v>62</v>
      </c>
      <c r="K16" s="942"/>
      <c r="L16" s="942"/>
      <c r="M16" s="942"/>
      <c r="N16" s="943"/>
      <c r="O16" s="893" t="s">
        <v>63</v>
      </c>
      <c r="P16" s="893"/>
      <c r="Q16" s="893"/>
      <c r="R16" s="893"/>
      <c r="S16" s="894"/>
      <c r="T16" s="895" t="s">
        <v>64</v>
      </c>
      <c r="U16" s="896"/>
      <c r="V16" s="896"/>
      <c r="W16" s="896"/>
      <c r="X16" s="944"/>
    </row>
    <row r="17" spans="1:24" ht="15" customHeight="1" x14ac:dyDescent="0.2">
      <c r="A17" s="946"/>
      <c r="B17" s="979"/>
      <c r="C17" s="981"/>
      <c r="D17" s="1015"/>
      <c r="E17" s="909"/>
      <c r="F17" s="979"/>
      <c r="G17" s="220" t="s">
        <v>66</v>
      </c>
      <c r="H17" s="221" t="s">
        <v>67</v>
      </c>
      <c r="I17" s="295" t="s">
        <v>68</v>
      </c>
      <c r="J17" s="90">
        <v>1</v>
      </c>
      <c r="K17" s="91">
        <v>2</v>
      </c>
      <c r="L17" s="91">
        <v>3</v>
      </c>
      <c r="M17" s="91">
        <v>4</v>
      </c>
      <c r="N17" s="92">
        <v>5</v>
      </c>
      <c r="O17" s="225">
        <v>6</v>
      </c>
      <c r="P17" s="226">
        <v>7</v>
      </c>
      <c r="Q17" s="226">
        <v>8</v>
      </c>
      <c r="R17" s="226">
        <v>9</v>
      </c>
      <c r="S17" s="227">
        <v>10</v>
      </c>
      <c r="T17" s="96">
        <v>11</v>
      </c>
      <c r="U17" s="97">
        <v>12</v>
      </c>
      <c r="V17" s="97">
        <v>13</v>
      </c>
      <c r="W17" s="97">
        <v>14</v>
      </c>
      <c r="X17" s="98">
        <v>15</v>
      </c>
    </row>
    <row r="18" spans="1:24" ht="15" customHeight="1" x14ac:dyDescent="0.2">
      <c r="A18" s="946"/>
      <c r="B18" s="468">
        <v>45029</v>
      </c>
      <c r="C18" s="447" t="s">
        <v>246</v>
      </c>
      <c r="D18" s="452" t="s">
        <v>133</v>
      </c>
      <c r="E18" s="303" t="s">
        <v>21</v>
      </c>
      <c r="F18" s="710">
        <v>35</v>
      </c>
      <c r="G18" s="257">
        <v>14</v>
      </c>
      <c r="H18" s="257">
        <v>9</v>
      </c>
      <c r="I18" s="257">
        <v>12</v>
      </c>
      <c r="J18" s="257">
        <v>3</v>
      </c>
      <c r="K18" s="257">
        <v>3</v>
      </c>
      <c r="L18" s="474">
        <v>2</v>
      </c>
      <c r="M18" s="257">
        <v>3</v>
      </c>
      <c r="N18" s="257">
        <v>3</v>
      </c>
      <c r="O18" s="282">
        <v>1</v>
      </c>
      <c r="P18" s="474">
        <v>2</v>
      </c>
      <c r="Q18" s="474">
        <v>2</v>
      </c>
      <c r="R18" s="474">
        <v>2</v>
      </c>
      <c r="S18" s="474">
        <v>2</v>
      </c>
      <c r="T18" s="257">
        <v>3</v>
      </c>
      <c r="U18" s="257">
        <v>4</v>
      </c>
      <c r="V18" s="282">
        <v>1</v>
      </c>
      <c r="W18" s="474">
        <v>2</v>
      </c>
      <c r="X18" s="431">
        <v>2</v>
      </c>
    </row>
    <row r="19" spans="1:24" ht="15" customHeight="1" x14ac:dyDescent="0.2">
      <c r="A19" s="946"/>
      <c r="B19" s="469">
        <v>45029</v>
      </c>
      <c r="C19" s="448" t="s">
        <v>247</v>
      </c>
      <c r="D19" s="453" t="s">
        <v>133</v>
      </c>
      <c r="E19" s="454" t="s">
        <v>21</v>
      </c>
      <c r="F19" s="674">
        <v>36</v>
      </c>
      <c r="G19" s="247">
        <v>12</v>
      </c>
      <c r="H19" s="247">
        <v>11</v>
      </c>
      <c r="I19" s="247">
        <v>13</v>
      </c>
      <c r="J19" s="247">
        <v>3</v>
      </c>
      <c r="K19" s="432">
        <v>2</v>
      </c>
      <c r="L19" s="432">
        <v>2</v>
      </c>
      <c r="M19" s="247">
        <v>3</v>
      </c>
      <c r="N19" s="432">
        <v>2</v>
      </c>
      <c r="O19" s="247">
        <v>3</v>
      </c>
      <c r="P19" s="432">
        <v>2</v>
      </c>
      <c r="Q19" s="432">
        <v>2</v>
      </c>
      <c r="R19" s="432">
        <v>2</v>
      </c>
      <c r="S19" s="432">
        <v>2</v>
      </c>
      <c r="T19" s="247">
        <v>3</v>
      </c>
      <c r="U19" s="247">
        <v>4</v>
      </c>
      <c r="V19" s="432">
        <v>2</v>
      </c>
      <c r="W19" s="432">
        <v>2</v>
      </c>
      <c r="X19" s="433">
        <v>2</v>
      </c>
    </row>
    <row r="20" spans="1:24" ht="15" customHeight="1" x14ac:dyDescent="0.2">
      <c r="A20" s="946"/>
      <c r="B20" s="469">
        <v>45029</v>
      </c>
      <c r="C20" s="448" t="s">
        <v>248</v>
      </c>
      <c r="D20" s="455" t="s">
        <v>133</v>
      </c>
      <c r="E20" s="307" t="s">
        <v>17</v>
      </c>
      <c r="F20" s="247">
        <v>37</v>
      </c>
      <c r="G20" s="247">
        <v>13</v>
      </c>
      <c r="H20" s="247">
        <v>13</v>
      </c>
      <c r="I20" s="247">
        <v>11</v>
      </c>
      <c r="J20" s="247">
        <v>3</v>
      </c>
      <c r="K20" s="432">
        <v>2</v>
      </c>
      <c r="L20" s="247">
        <v>3</v>
      </c>
      <c r="M20" s="432">
        <v>2</v>
      </c>
      <c r="N20" s="247">
        <v>3</v>
      </c>
      <c r="O20" s="247">
        <v>3</v>
      </c>
      <c r="P20" s="247">
        <v>3</v>
      </c>
      <c r="Q20" s="432">
        <v>2</v>
      </c>
      <c r="R20" s="247">
        <v>3</v>
      </c>
      <c r="S20" s="432">
        <v>2</v>
      </c>
      <c r="T20" s="432">
        <v>2</v>
      </c>
      <c r="U20" s="432">
        <v>2</v>
      </c>
      <c r="V20" s="432">
        <v>2</v>
      </c>
      <c r="W20" s="432">
        <v>2</v>
      </c>
      <c r="X20" s="263">
        <v>3</v>
      </c>
    </row>
    <row r="21" spans="1:24" ht="15" customHeight="1" x14ac:dyDescent="0.2">
      <c r="A21" s="946"/>
      <c r="B21" s="469">
        <v>45029</v>
      </c>
      <c r="C21" s="448" t="s">
        <v>249</v>
      </c>
      <c r="D21" s="455" t="s">
        <v>87</v>
      </c>
      <c r="E21" s="307" t="s">
        <v>17</v>
      </c>
      <c r="F21" s="247">
        <v>51</v>
      </c>
      <c r="G21" s="247">
        <v>16.5</v>
      </c>
      <c r="H21" s="247">
        <v>16.5</v>
      </c>
      <c r="I21" s="247">
        <v>18</v>
      </c>
      <c r="J21" s="247">
        <v>3</v>
      </c>
      <c r="K21" s="247">
        <v>3</v>
      </c>
      <c r="L21" s="247">
        <v>3.5</v>
      </c>
      <c r="M21" s="247">
        <v>3</v>
      </c>
      <c r="N21" s="247">
        <v>4</v>
      </c>
      <c r="O21" s="247">
        <v>3</v>
      </c>
      <c r="P21" s="247">
        <v>4</v>
      </c>
      <c r="Q21" s="247">
        <v>3</v>
      </c>
      <c r="R21" s="247">
        <v>3.5</v>
      </c>
      <c r="S21" s="247">
        <v>3</v>
      </c>
      <c r="T21" s="247">
        <v>3</v>
      </c>
      <c r="U21" s="247">
        <v>4</v>
      </c>
      <c r="V21" s="247">
        <v>3.5</v>
      </c>
      <c r="W21" s="247">
        <v>4</v>
      </c>
      <c r="X21" s="263">
        <v>3.5</v>
      </c>
    </row>
    <row r="22" spans="1:24" ht="15" customHeight="1" x14ac:dyDescent="0.2">
      <c r="A22" s="946"/>
      <c r="B22" s="469">
        <v>45029</v>
      </c>
      <c r="C22" s="448" t="s">
        <v>250</v>
      </c>
      <c r="D22" s="453" t="s">
        <v>133</v>
      </c>
      <c r="E22" s="454" t="s">
        <v>21</v>
      </c>
      <c r="F22" s="674">
        <v>36</v>
      </c>
      <c r="G22" s="247">
        <v>10</v>
      </c>
      <c r="H22" s="247">
        <v>14</v>
      </c>
      <c r="I22" s="247">
        <v>12</v>
      </c>
      <c r="J22" s="434">
        <v>1</v>
      </c>
      <c r="K22" s="432">
        <v>2</v>
      </c>
      <c r="L22" s="432">
        <v>2</v>
      </c>
      <c r="M22" s="247">
        <v>3</v>
      </c>
      <c r="N22" s="432">
        <v>2</v>
      </c>
      <c r="O22" s="247">
        <v>3</v>
      </c>
      <c r="P22" s="247">
        <v>3</v>
      </c>
      <c r="Q22" s="247">
        <v>3</v>
      </c>
      <c r="R22" s="432">
        <v>2</v>
      </c>
      <c r="S22" s="247">
        <v>3</v>
      </c>
      <c r="T22" s="434">
        <v>1</v>
      </c>
      <c r="U22" s="247">
        <v>3</v>
      </c>
      <c r="V22" s="432">
        <v>2</v>
      </c>
      <c r="W22" s="247">
        <v>3</v>
      </c>
      <c r="X22" s="263">
        <v>3</v>
      </c>
    </row>
    <row r="23" spans="1:24" ht="15" customHeight="1" x14ac:dyDescent="0.2">
      <c r="A23" s="946"/>
      <c r="B23" s="469">
        <v>45029</v>
      </c>
      <c r="C23" s="448" t="s">
        <v>251</v>
      </c>
      <c r="D23" s="453" t="s">
        <v>133</v>
      </c>
      <c r="E23" s="454" t="s">
        <v>21</v>
      </c>
      <c r="F23" s="247">
        <v>39</v>
      </c>
      <c r="G23" s="247">
        <v>13</v>
      </c>
      <c r="H23" s="247">
        <v>14</v>
      </c>
      <c r="I23" s="247">
        <v>12</v>
      </c>
      <c r="J23" s="247">
        <v>3</v>
      </c>
      <c r="K23" s="432">
        <v>2</v>
      </c>
      <c r="L23" s="247">
        <v>3</v>
      </c>
      <c r="M23" s="432">
        <v>2</v>
      </c>
      <c r="N23" s="247">
        <v>3</v>
      </c>
      <c r="O23" s="247">
        <v>3</v>
      </c>
      <c r="P23" s="247">
        <v>3</v>
      </c>
      <c r="Q23" s="247">
        <v>3</v>
      </c>
      <c r="R23" s="247">
        <v>3</v>
      </c>
      <c r="S23" s="432">
        <v>2</v>
      </c>
      <c r="T23" s="247">
        <v>3</v>
      </c>
      <c r="U23" s="247">
        <v>3</v>
      </c>
      <c r="V23" s="432">
        <v>2</v>
      </c>
      <c r="W23" s="432">
        <v>2</v>
      </c>
      <c r="X23" s="433">
        <v>2</v>
      </c>
    </row>
    <row r="24" spans="1:24" ht="15" customHeight="1" x14ac:dyDescent="0.2">
      <c r="A24" s="946"/>
      <c r="B24" s="364"/>
      <c r="C24" s="448" t="s">
        <v>252</v>
      </c>
      <c r="D24" s="453" t="s">
        <v>133</v>
      </c>
      <c r="E24" s="454" t="s">
        <v>21</v>
      </c>
      <c r="F24" s="247"/>
      <c r="G24" s="247"/>
      <c r="H24" s="247"/>
      <c r="I24" s="247"/>
      <c r="J24" s="247"/>
      <c r="K24" s="247"/>
      <c r="L24" s="247"/>
      <c r="M24" s="247"/>
      <c r="N24" s="247"/>
      <c r="O24" s="247"/>
      <c r="P24" s="247"/>
      <c r="Q24" s="247"/>
      <c r="R24" s="247"/>
      <c r="S24" s="247"/>
      <c r="T24" s="247"/>
      <c r="U24" s="247"/>
      <c r="V24" s="247"/>
      <c r="W24" s="247"/>
      <c r="X24" s="263"/>
    </row>
    <row r="25" spans="1:24" ht="15" customHeight="1" x14ac:dyDescent="0.2">
      <c r="A25" s="946"/>
      <c r="B25" s="469">
        <v>45043</v>
      </c>
      <c r="C25" s="448" t="s">
        <v>253</v>
      </c>
      <c r="D25" s="453" t="s">
        <v>133</v>
      </c>
      <c r="E25" s="454" t="s">
        <v>21</v>
      </c>
      <c r="F25" s="247">
        <v>39</v>
      </c>
      <c r="G25" s="247">
        <v>13</v>
      </c>
      <c r="H25" s="247">
        <v>14</v>
      </c>
      <c r="I25" s="247">
        <v>12</v>
      </c>
      <c r="J25" s="247">
        <v>3</v>
      </c>
      <c r="K25" s="432">
        <v>2</v>
      </c>
      <c r="L25" s="247">
        <v>3</v>
      </c>
      <c r="M25" s="432">
        <v>2</v>
      </c>
      <c r="N25" s="247">
        <v>3</v>
      </c>
      <c r="O25" s="247">
        <v>3</v>
      </c>
      <c r="P25" s="247">
        <v>3</v>
      </c>
      <c r="Q25" s="247">
        <v>3</v>
      </c>
      <c r="R25" s="247">
        <v>3</v>
      </c>
      <c r="S25" s="432">
        <v>2</v>
      </c>
      <c r="T25" s="247">
        <v>3</v>
      </c>
      <c r="U25" s="247">
        <v>3</v>
      </c>
      <c r="V25" s="432">
        <v>2</v>
      </c>
      <c r="W25" s="432">
        <v>2</v>
      </c>
      <c r="X25" s="433">
        <v>2</v>
      </c>
    </row>
    <row r="26" spans="1:24" ht="15" customHeight="1" x14ac:dyDescent="0.2">
      <c r="A26" s="946"/>
      <c r="B26" s="469">
        <v>45029</v>
      </c>
      <c r="C26" s="448" t="s">
        <v>254</v>
      </c>
      <c r="D26" s="455" t="s">
        <v>87</v>
      </c>
      <c r="E26" s="307" t="s">
        <v>17</v>
      </c>
      <c r="F26" s="674">
        <v>36</v>
      </c>
      <c r="G26" s="247">
        <v>11</v>
      </c>
      <c r="H26" s="247">
        <v>14</v>
      </c>
      <c r="I26" s="247">
        <v>11</v>
      </c>
      <c r="J26" s="432">
        <v>2</v>
      </c>
      <c r="K26" s="432">
        <v>2</v>
      </c>
      <c r="L26" s="432">
        <v>2</v>
      </c>
      <c r="M26" s="432">
        <v>2</v>
      </c>
      <c r="N26" s="247">
        <v>3</v>
      </c>
      <c r="O26" s="247">
        <v>3</v>
      </c>
      <c r="P26" s="247">
        <v>3</v>
      </c>
      <c r="Q26" s="432">
        <v>2</v>
      </c>
      <c r="R26" s="247">
        <v>3</v>
      </c>
      <c r="S26" s="247">
        <v>3</v>
      </c>
      <c r="T26" s="432">
        <v>2</v>
      </c>
      <c r="U26" s="432">
        <v>2</v>
      </c>
      <c r="V26" s="432">
        <v>2</v>
      </c>
      <c r="W26" s="432">
        <v>2</v>
      </c>
      <c r="X26" s="263">
        <v>3</v>
      </c>
    </row>
    <row r="27" spans="1:24" ht="15" customHeight="1" x14ac:dyDescent="0.2">
      <c r="A27" s="946"/>
      <c r="B27" s="470">
        <v>45029</v>
      </c>
      <c r="C27" s="449" t="s">
        <v>255</v>
      </c>
      <c r="D27" s="456" t="s">
        <v>87</v>
      </c>
      <c r="E27" s="457" t="s">
        <v>17</v>
      </c>
      <c r="F27" s="258">
        <v>39</v>
      </c>
      <c r="G27" s="258">
        <v>13</v>
      </c>
      <c r="H27" s="258">
        <v>14</v>
      </c>
      <c r="I27" s="258">
        <v>12</v>
      </c>
      <c r="J27" s="258">
        <v>3</v>
      </c>
      <c r="K27" s="475">
        <v>2</v>
      </c>
      <c r="L27" s="258">
        <v>3</v>
      </c>
      <c r="M27" s="475">
        <v>2</v>
      </c>
      <c r="N27" s="258">
        <v>3</v>
      </c>
      <c r="O27" s="258">
        <v>3</v>
      </c>
      <c r="P27" s="258">
        <v>3</v>
      </c>
      <c r="Q27" s="258">
        <v>3</v>
      </c>
      <c r="R27" s="258">
        <v>3</v>
      </c>
      <c r="S27" s="475">
        <v>2</v>
      </c>
      <c r="T27" s="475">
        <v>2</v>
      </c>
      <c r="U27" s="258">
        <v>3</v>
      </c>
      <c r="V27" s="475">
        <v>2</v>
      </c>
      <c r="W27" s="475">
        <v>2</v>
      </c>
      <c r="X27" s="259">
        <v>3</v>
      </c>
    </row>
    <row r="28" spans="1:24" ht="15" customHeight="1" x14ac:dyDescent="0.2">
      <c r="A28" s="946"/>
      <c r="B28" s="469">
        <v>45029</v>
      </c>
      <c r="C28" s="99" t="s">
        <v>256</v>
      </c>
      <c r="D28" s="305" t="s">
        <v>133</v>
      </c>
      <c r="E28" s="305" t="s">
        <v>98</v>
      </c>
      <c r="F28" s="576">
        <v>36</v>
      </c>
      <c r="G28" s="30">
        <v>13</v>
      </c>
      <c r="H28" s="30">
        <v>14</v>
      </c>
      <c r="I28" s="30">
        <v>9</v>
      </c>
      <c r="J28" s="476">
        <v>2</v>
      </c>
      <c r="K28" s="30">
        <v>3</v>
      </c>
      <c r="L28" s="30">
        <v>3</v>
      </c>
      <c r="M28" s="30">
        <v>3</v>
      </c>
      <c r="N28" s="476">
        <v>2</v>
      </c>
      <c r="O28" s="30">
        <v>3</v>
      </c>
      <c r="P28" s="30">
        <v>3</v>
      </c>
      <c r="Q28" s="30">
        <v>3</v>
      </c>
      <c r="R28" s="30">
        <v>3</v>
      </c>
      <c r="S28" s="476">
        <v>2</v>
      </c>
      <c r="T28" s="476">
        <v>2</v>
      </c>
      <c r="U28" s="482">
        <v>1</v>
      </c>
      <c r="V28" s="476">
        <v>2</v>
      </c>
      <c r="W28" s="476">
        <v>2</v>
      </c>
      <c r="X28" s="476">
        <v>2</v>
      </c>
    </row>
    <row r="29" spans="1:24" ht="15" customHeight="1" x14ac:dyDescent="0.2">
      <c r="A29" s="946"/>
      <c r="B29" s="471">
        <v>45043</v>
      </c>
      <c r="C29" s="450" t="s">
        <v>257</v>
      </c>
      <c r="D29" s="458" t="s">
        <v>87</v>
      </c>
      <c r="E29" s="454" t="s">
        <v>21</v>
      </c>
      <c r="F29" s="403">
        <v>38</v>
      </c>
      <c r="G29" s="403">
        <v>12</v>
      </c>
      <c r="H29" s="403">
        <v>15</v>
      </c>
      <c r="I29" s="403">
        <v>11</v>
      </c>
      <c r="J29" s="459">
        <v>3</v>
      </c>
      <c r="K29" s="477">
        <v>2</v>
      </c>
      <c r="L29" s="459">
        <v>3</v>
      </c>
      <c r="M29" s="459">
        <v>3</v>
      </c>
      <c r="N29" s="481">
        <v>1</v>
      </c>
      <c r="O29" s="459">
        <v>3</v>
      </c>
      <c r="P29" s="459">
        <v>3</v>
      </c>
      <c r="Q29" s="459">
        <v>3</v>
      </c>
      <c r="R29" s="459">
        <v>4</v>
      </c>
      <c r="S29" s="477">
        <v>2</v>
      </c>
      <c r="T29" s="477">
        <v>2</v>
      </c>
      <c r="U29" s="459">
        <v>3</v>
      </c>
      <c r="V29" s="481">
        <v>1</v>
      </c>
      <c r="W29" s="459">
        <v>3</v>
      </c>
      <c r="X29" s="480">
        <v>2</v>
      </c>
    </row>
    <row r="30" spans="1:24" ht="15" customHeight="1" x14ac:dyDescent="0.2">
      <c r="A30" s="946"/>
      <c r="B30" s="469">
        <v>45029</v>
      </c>
      <c r="C30" s="448" t="s">
        <v>258</v>
      </c>
      <c r="D30" s="455" t="s">
        <v>87</v>
      </c>
      <c r="E30" s="307" t="s">
        <v>17</v>
      </c>
      <c r="F30" s="247">
        <v>40</v>
      </c>
      <c r="G30" s="247">
        <v>14</v>
      </c>
      <c r="H30" s="247">
        <v>13</v>
      </c>
      <c r="I30" s="247">
        <v>13</v>
      </c>
      <c r="J30" s="460">
        <v>3</v>
      </c>
      <c r="K30" s="478">
        <v>2</v>
      </c>
      <c r="L30" s="460">
        <v>3</v>
      </c>
      <c r="M30" s="460">
        <v>3</v>
      </c>
      <c r="N30" s="460">
        <v>3</v>
      </c>
      <c r="O30" s="460">
        <v>3</v>
      </c>
      <c r="P30" s="460">
        <v>3</v>
      </c>
      <c r="Q30" s="478">
        <v>2</v>
      </c>
      <c r="R30" s="460">
        <v>3</v>
      </c>
      <c r="S30" s="478">
        <v>2</v>
      </c>
      <c r="T30" s="460">
        <v>3</v>
      </c>
      <c r="U30" s="460">
        <v>3</v>
      </c>
      <c r="V30" s="478">
        <v>2</v>
      </c>
      <c r="W30" s="460">
        <v>3</v>
      </c>
      <c r="X30" s="479">
        <v>2</v>
      </c>
    </row>
    <row r="31" spans="1:24" ht="15" customHeight="1" x14ac:dyDescent="0.2">
      <c r="A31" s="946"/>
      <c r="B31" s="469">
        <v>45029</v>
      </c>
      <c r="C31" s="448" t="s">
        <v>259</v>
      </c>
      <c r="D31" s="455" t="s">
        <v>87</v>
      </c>
      <c r="E31" s="307" t="s">
        <v>17</v>
      </c>
      <c r="F31" s="247">
        <v>38</v>
      </c>
      <c r="G31" s="247">
        <v>15</v>
      </c>
      <c r="H31" s="247">
        <v>13</v>
      </c>
      <c r="I31" s="247">
        <v>10</v>
      </c>
      <c r="J31" s="247">
        <v>3</v>
      </c>
      <c r="K31" s="247">
        <v>3</v>
      </c>
      <c r="L31" s="247">
        <v>3</v>
      </c>
      <c r="M31" s="247">
        <v>3</v>
      </c>
      <c r="N31" s="247">
        <v>3</v>
      </c>
      <c r="O31" s="247">
        <v>3</v>
      </c>
      <c r="P31" s="247">
        <v>3</v>
      </c>
      <c r="Q31" s="432">
        <v>2</v>
      </c>
      <c r="R31" s="247">
        <v>3</v>
      </c>
      <c r="S31" s="432">
        <v>2</v>
      </c>
      <c r="T31" s="432">
        <v>2</v>
      </c>
      <c r="U31" s="247">
        <v>2</v>
      </c>
      <c r="V31" s="432">
        <v>2</v>
      </c>
      <c r="W31" s="432">
        <v>2</v>
      </c>
      <c r="X31" s="433">
        <v>2</v>
      </c>
    </row>
    <row r="32" spans="1:24" ht="15" customHeight="1" x14ac:dyDescent="0.2">
      <c r="A32" s="946"/>
      <c r="B32" s="469">
        <v>45029</v>
      </c>
      <c r="C32" s="448" t="s">
        <v>260</v>
      </c>
      <c r="D32" s="455" t="s">
        <v>133</v>
      </c>
      <c r="E32" s="307" t="s">
        <v>17</v>
      </c>
      <c r="F32" s="674">
        <v>34</v>
      </c>
      <c r="G32" s="247">
        <v>12</v>
      </c>
      <c r="H32" s="247">
        <v>11</v>
      </c>
      <c r="I32" s="247">
        <v>11</v>
      </c>
      <c r="J32" s="247">
        <v>3</v>
      </c>
      <c r="K32" s="247">
        <v>3</v>
      </c>
      <c r="L32" s="432">
        <v>2</v>
      </c>
      <c r="M32" s="432">
        <v>2</v>
      </c>
      <c r="N32" s="432">
        <v>2</v>
      </c>
      <c r="O32" s="432">
        <v>2</v>
      </c>
      <c r="P32" s="247">
        <v>3</v>
      </c>
      <c r="Q32" s="432">
        <v>2</v>
      </c>
      <c r="R32" s="432">
        <v>2</v>
      </c>
      <c r="S32" s="432">
        <v>2</v>
      </c>
      <c r="T32" s="432">
        <v>2</v>
      </c>
      <c r="U32" s="247">
        <v>3</v>
      </c>
      <c r="V32" s="432">
        <v>2</v>
      </c>
      <c r="W32" s="432">
        <v>2</v>
      </c>
      <c r="X32" s="433">
        <v>2</v>
      </c>
    </row>
    <row r="33" spans="1:24" ht="15" customHeight="1" x14ac:dyDescent="0.2">
      <c r="A33" s="946"/>
      <c r="B33" s="469">
        <v>45029</v>
      </c>
      <c r="C33" s="448" t="s">
        <v>261</v>
      </c>
      <c r="D33" s="455" t="s">
        <v>87</v>
      </c>
      <c r="E33" s="307" t="s">
        <v>17</v>
      </c>
      <c r="F33" s="247">
        <v>41</v>
      </c>
      <c r="G33" s="247">
        <v>13</v>
      </c>
      <c r="H33" s="247">
        <v>15</v>
      </c>
      <c r="I33" s="247">
        <v>13</v>
      </c>
      <c r="J33" s="432">
        <v>2</v>
      </c>
      <c r="K33" s="432">
        <v>2</v>
      </c>
      <c r="L33" s="247">
        <v>4</v>
      </c>
      <c r="M33" s="432">
        <v>2</v>
      </c>
      <c r="N33" s="247">
        <v>3</v>
      </c>
      <c r="O33" s="247">
        <v>3</v>
      </c>
      <c r="P33" s="247">
        <v>3</v>
      </c>
      <c r="Q33" s="247">
        <v>3</v>
      </c>
      <c r="R33" s="247">
        <v>3</v>
      </c>
      <c r="S33" s="247">
        <v>3</v>
      </c>
      <c r="T33" s="434">
        <v>1</v>
      </c>
      <c r="U33" s="247">
        <v>4</v>
      </c>
      <c r="V33" s="432">
        <v>2</v>
      </c>
      <c r="W33" s="247">
        <v>3</v>
      </c>
      <c r="X33" s="263">
        <v>3</v>
      </c>
    </row>
    <row r="34" spans="1:24" ht="15" customHeight="1" x14ac:dyDescent="0.2">
      <c r="A34" s="946"/>
      <c r="B34" s="469">
        <v>45029</v>
      </c>
      <c r="C34" s="448" t="s">
        <v>262</v>
      </c>
      <c r="D34" s="455" t="s">
        <v>133</v>
      </c>
      <c r="E34" s="307" t="s">
        <v>17</v>
      </c>
      <c r="F34" s="247">
        <v>43</v>
      </c>
      <c r="G34" s="247">
        <v>17</v>
      </c>
      <c r="H34" s="247">
        <v>14</v>
      </c>
      <c r="I34" s="247">
        <v>12</v>
      </c>
      <c r="J34" s="247">
        <v>3</v>
      </c>
      <c r="K34" s="247">
        <v>4</v>
      </c>
      <c r="L34" s="247">
        <v>3</v>
      </c>
      <c r="M34" s="247">
        <v>4</v>
      </c>
      <c r="N34" s="247">
        <v>3</v>
      </c>
      <c r="O34" s="247">
        <v>3</v>
      </c>
      <c r="P34" s="247">
        <v>3</v>
      </c>
      <c r="Q34" s="247">
        <v>3</v>
      </c>
      <c r="R34" s="247">
        <v>3</v>
      </c>
      <c r="S34" s="432">
        <v>2</v>
      </c>
      <c r="T34" s="432">
        <v>2</v>
      </c>
      <c r="U34" s="432">
        <v>2</v>
      </c>
      <c r="V34" s="247">
        <v>3</v>
      </c>
      <c r="W34" s="432">
        <v>2</v>
      </c>
      <c r="X34" s="263">
        <v>3</v>
      </c>
    </row>
    <row r="35" spans="1:24" ht="15" customHeight="1" x14ac:dyDescent="0.2">
      <c r="A35" s="946"/>
      <c r="B35" s="469">
        <v>45029</v>
      </c>
      <c r="C35" s="448" t="s">
        <v>263</v>
      </c>
      <c r="D35" s="453" t="s">
        <v>87</v>
      </c>
      <c r="E35" s="454" t="s">
        <v>21</v>
      </c>
      <c r="F35" s="674">
        <v>34</v>
      </c>
      <c r="G35" s="247">
        <v>14</v>
      </c>
      <c r="H35" s="247">
        <v>11</v>
      </c>
      <c r="I35" s="247">
        <v>9</v>
      </c>
      <c r="J35" s="247">
        <v>3</v>
      </c>
      <c r="K35" s="247">
        <v>3</v>
      </c>
      <c r="L35" s="432">
        <v>2</v>
      </c>
      <c r="M35" s="247">
        <v>3</v>
      </c>
      <c r="N35" s="247">
        <v>3</v>
      </c>
      <c r="O35" s="432">
        <v>2</v>
      </c>
      <c r="P35" s="432">
        <v>2</v>
      </c>
      <c r="Q35" s="432">
        <v>2</v>
      </c>
      <c r="R35" s="247">
        <v>3</v>
      </c>
      <c r="S35" s="432">
        <v>2</v>
      </c>
      <c r="T35" s="247">
        <v>3</v>
      </c>
      <c r="U35" s="434">
        <v>1</v>
      </c>
      <c r="V35" s="434">
        <v>1</v>
      </c>
      <c r="W35" s="432">
        <v>2</v>
      </c>
      <c r="X35" s="433">
        <v>2</v>
      </c>
    </row>
    <row r="36" spans="1:24" ht="15" customHeight="1" x14ac:dyDescent="0.2">
      <c r="A36" s="946"/>
      <c r="B36" s="469">
        <v>45029</v>
      </c>
      <c r="C36" s="448" t="s">
        <v>264</v>
      </c>
      <c r="D36" s="455" t="s">
        <v>87</v>
      </c>
      <c r="E36" s="307" t="s">
        <v>17</v>
      </c>
      <c r="F36" s="247">
        <v>45</v>
      </c>
      <c r="G36" s="247">
        <v>15</v>
      </c>
      <c r="H36" s="247">
        <v>14</v>
      </c>
      <c r="I36" s="247">
        <v>16</v>
      </c>
      <c r="J36" s="247">
        <v>3</v>
      </c>
      <c r="K36" s="247">
        <v>3</v>
      </c>
      <c r="L36" s="247">
        <v>3</v>
      </c>
      <c r="M36" s="247">
        <v>3</v>
      </c>
      <c r="N36" s="247">
        <v>3</v>
      </c>
      <c r="O36" s="247">
        <v>3</v>
      </c>
      <c r="P36" s="247">
        <v>3</v>
      </c>
      <c r="Q36" s="432">
        <v>2</v>
      </c>
      <c r="R36" s="247">
        <v>3</v>
      </c>
      <c r="S36" s="247">
        <v>3</v>
      </c>
      <c r="T36" s="247">
        <v>3</v>
      </c>
      <c r="U36" s="247">
        <v>4</v>
      </c>
      <c r="V36" s="247">
        <v>3</v>
      </c>
      <c r="W36" s="247">
        <v>3</v>
      </c>
      <c r="X36" s="263">
        <v>3</v>
      </c>
    </row>
    <row r="37" spans="1:24" ht="15" customHeight="1" x14ac:dyDescent="0.2">
      <c r="A37" s="946"/>
      <c r="B37" s="469">
        <v>45029</v>
      </c>
      <c r="C37" s="448" t="s">
        <v>265</v>
      </c>
      <c r="D37" s="455" t="s">
        <v>133</v>
      </c>
      <c r="E37" s="307" t="s">
        <v>17</v>
      </c>
      <c r="F37" s="247">
        <v>47</v>
      </c>
      <c r="G37" s="247">
        <v>15</v>
      </c>
      <c r="H37" s="247">
        <v>16</v>
      </c>
      <c r="I37" s="247">
        <v>16</v>
      </c>
      <c r="J37" s="247">
        <v>3</v>
      </c>
      <c r="K37" s="247">
        <v>3</v>
      </c>
      <c r="L37" s="247">
        <v>3</v>
      </c>
      <c r="M37" s="247">
        <v>3</v>
      </c>
      <c r="N37" s="247">
        <v>3</v>
      </c>
      <c r="O37" s="247">
        <v>3</v>
      </c>
      <c r="P37" s="247">
        <v>3</v>
      </c>
      <c r="Q37" s="247">
        <v>3</v>
      </c>
      <c r="R37" s="247">
        <v>3</v>
      </c>
      <c r="S37" s="247">
        <v>4</v>
      </c>
      <c r="T37" s="247">
        <v>3</v>
      </c>
      <c r="U37" s="247">
        <v>4</v>
      </c>
      <c r="V37" s="247">
        <v>3</v>
      </c>
      <c r="W37" s="247">
        <v>3</v>
      </c>
      <c r="X37" s="263">
        <v>3</v>
      </c>
    </row>
    <row r="38" spans="1:24" ht="15" customHeight="1" x14ac:dyDescent="0.2">
      <c r="A38" s="946"/>
      <c r="B38" s="469">
        <v>45029</v>
      </c>
      <c r="C38" s="448" t="s">
        <v>266</v>
      </c>
      <c r="D38" s="453" t="s">
        <v>87</v>
      </c>
      <c r="E38" s="454" t="s">
        <v>21</v>
      </c>
      <c r="F38" s="247">
        <v>45</v>
      </c>
      <c r="G38" s="247">
        <v>17</v>
      </c>
      <c r="H38" s="247">
        <v>13</v>
      </c>
      <c r="I38" s="247">
        <v>15</v>
      </c>
      <c r="J38" s="247">
        <v>3</v>
      </c>
      <c r="K38" s="247">
        <v>4</v>
      </c>
      <c r="L38" s="247">
        <v>4</v>
      </c>
      <c r="M38" s="247">
        <v>3</v>
      </c>
      <c r="N38" s="247">
        <v>3</v>
      </c>
      <c r="O38" s="247">
        <v>3</v>
      </c>
      <c r="P38" s="247">
        <v>3</v>
      </c>
      <c r="Q38" s="432">
        <v>2</v>
      </c>
      <c r="R38" s="247">
        <v>3</v>
      </c>
      <c r="S38" s="432">
        <v>2</v>
      </c>
      <c r="T38" s="247">
        <v>4</v>
      </c>
      <c r="U38" s="247">
        <v>4</v>
      </c>
      <c r="V38" s="434">
        <v>1</v>
      </c>
      <c r="W38" s="247">
        <v>3</v>
      </c>
      <c r="X38" s="263">
        <v>3</v>
      </c>
    </row>
    <row r="39" spans="1:24" x14ac:dyDescent="0.2">
      <c r="A39" s="946"/>
      <c r="B39" s="472">
        <v>45029</v>
      </c>
      <c r="C39" s="448" t="s">
        <v>267</v>
      </c>
      <c r="D39" s="453" t="s">
        <v>133</v>
      </c>
      <c r="E39" s="461" t="s">
        <v>268</v>
      </c>
      <c r="F39" s="327" t="s">
        <v>269</v>
      </c>
      <c r="G39" s="247">
        <v>13</v>
      </c>
      <c r="H39" s="247">
        <v>13</v>
      </c>
      <c r="I39" s="327" t="s">
        <v>269</v>
      </c>
      <c r="J39" s="247">
        <v>3</v>
      </c>
      <c r="K39" s="432">
        <v>2</v>
      </c>
      <c r="L39" s="247">
        <v>3</v>
      </c>
      <c r="M39" s="432">
        <v>2</v>
      </c>
      <c r="N39" s="247">
        <v>3</v>
      </c>
      <c r="O39" s="247">
        <v>3</v>
      </c>
      <c r="P39" s="247">
        <v>3</v>
      </c>
      <c r="Q39" s="432">
        <v>2</v>
      </c>
      <c r="R39" s="247">
        <v>3</v>
      </c>
      <c r="S39" s="432">
        <v>2</v>
      </c>
      <c r="T39" s="327" t="s">
        <v>270</v>
      </c>
      <c r="U39" s="327" t="s">
        <v>270</v>
      </c>
      <c r="V39" s="327" t="s">
        <v>270</v>
      </c>
      <c r="W39" s="327" t="s">
        <v>270</v>
      </c>
      <c r="X39" s="462" t="s">
        <v>270</v>
      </c>
    </row>
    <row r="40" spans="1:24" ht="15" customHeight="1" x14ac:dyDescent="0.2">
      <c r="A40" s="946"/>
      <c r="B40" s="469">
        <v>45029</v>
      </c>
      <c r="C40" s="448" t="s">
        <v>271</v>
      </c>
      <c r="D40" s="453" t="s">
        <v>133</v>
      </c>
      <c r="E40" s="454" t="s">
        <v>21</v>
      </c>
      <c r="F40" s="247">
        <v>38</v>
      </c>
      <c r="G40" s="247">
        <v>14</v>
      </c>
      <c r="H40" s="247">
        <v>12</v>
      </c>
      <c r="I40" s="247">
        <v>12</v>
      </c>
      <c r="J40" s="247">
        <v>3</v>
      </c>
      <c r="K40" s="432">
        <v>2</v>
      </c>
      <c r="L40" s="247">
        <v>3</v>
      </c>
      <c r="M40" s="247">
        <v>3</v>
      </c>
      <c r="N40" s="247">
        <v>3</v>
      </c>
      <c r="O40" s="247">
        <v>3</v>
      </c>
      <c r="P40" s="432">
        <v>2</v>
      </c>
      <c r="Q40" s="432">
        <v>2</v>
      </c>
      <c r="R40" s="247">
        <v>3</v>
      </c>
      <c r="S40" s="432">
        <v>2</v>
      </c>
      <c r="T40" s="432">
        <v>2</v>
      </c>
      <c r="U40" s="247">
        <v>3</v>
      </c>
      <c r="V40" s="432">
        <v>2</v>
      </c>
      <c r="W40" s="432">
        <v>2</v>
      </c>
      <c r="X40" s="263">
        <v>3</v>
      </c>
    </row>
    <row r="41" spans="1:24" ht="15" customHeight="1" x14ac:dyDescent="0.2">
      <c r="A41" s="946"/>
      <c r="B41" s="469">
        <v>45029</v>
      </c>
      <c r="C41" s="448" t="s">
        <v>272</v>
      </c>
      <c r="D41" s="453" t="s">
        <v>87</v>
      </c>
      <c r="E41" s="454" t="s">
        <v>21</v>
      </c>
      <c r="F41" s="247">
        <v>47</v>
      </c>
      <c r="G41" s="247">
        <v>16</v>
      </c>
      <c r="H41" s="247">
        <v>15.5</v>
      </c>
      <c r="I41" s="247">
        <v>15</v>
      </c>
      <c r="J41" s="247">
        <v>3</v>
      </c>
      <c r="K41" s="247">
        <v>3</v>
      </c>
      <c r="L41" s="247">
        <v>3</v>
      </c>
      <c r="M41" s="247">
        <v>4</v>
      </c>
      <c r="N41" s="247">
        <v>3</v>
      </c>
      <c r="O41" s="247">
        <v>3</v>
      </c>
      <c r="P41" s="247">
        <v>3</v>
      </c>
      <c r="Q41" s="247">
        <v>3.5</v>
      </c>
      <c r="R41" s="247">
        <v>3</v>
      </c>
      <c r="S41" s="247">
        <v>3</v>
      </c>
      <c r="T41" s="247">
        <v>3</v>
      </c>
      <c r="U41" s="432">
        <v>2.5</v>
      </c>
      <c r="V41" s="432">
        <v>2.5</v>
      </c>
      <c r="W41" s="247">
        <v>4</v>
      </c>
      <c r="X41" s="263">
        <v>3</v>
      </c>
    </row>
    <row r="42" spans="1:24" ht="15" customHeight="1" x14ac:dyDescent="0.2">
      <c r="A42" s="946"/>
      <c r="B42" s="469">
        <v>45029</v>
      </c>
      <c r="C42" s="448" t="s">
        <v>273</v>
      </c>
      <c r="D42" s="453" t="s">
        <v>87</v>
      </c>
      <c r="E42" s="307" t="s">
        <v>121</v>
      </c>
      <c r="F42" s="247">
        <v>47</v>
      </c>
      <c r="G42" s="247">
        <v>16</v>
      </c>
      <c r="H42" s="247">
        <v>17</v>
      </c>
      <c r="I42" s="247">
        <v>14</v>
      </c>
      <c r="J42" s="247">
        <v>3</v>
      </c>
      <c r="K42" s="247">
        <v>3</v>
      </c>
      <c r="L42" s="247">
        <v>3</v>
      </c>
      <c r="M42" s="247">
        <v>4</v>
      </c>
      <c r="N42" s="247">
        <v>3</v>
      </c>
      <c r="O42" s="247">
        <v>3</v>
      </c>
      <c r="P42" s="247">
        <v>4</v>
      </c>
      <c r="Q42" s="247">
        <v>3</v>
      </c>
      <c r="R42" s="247">
        <v>4</v>
      </c>
      <c r="S42" s="247">
        <v>3</v>
      </c>
      <c r="T42" s="247">
        <v>3</v>
      </c>
      <c r="U42" s="247">
        <v>3</v>
      </c>
      <c r="V42" s="247">
        <v>3</v>
      </c>
      <c r="W42" s="247">
        <v>3</v>
      </c>
      <c r="X42" s="433">
        <v>2</v>
      </c>
    </row>
    <row r="43" spans="1:24" ht="15" customHeight="1" x14ac:dyDescent="0.2">
      <c r="A43" s="946"/>
      <c r="B43" s="469">
        <v>45029</v>
      </c>
      <c r="C43" s="448" t="s">
        <v>274</v>
      </c>
      <c r="D43" s="455" t="s">
        <v>87</v>
      </c>
      <c r="E43" s="307" t="s">
        <v>17</v>
      </c>
      <c r="F43" s="247">
        <v>46</v>
      </c>
      <c r="G43" s="247">
        <v>16.5</v>
      </c>
      <c r="H43" s="247">
        <v>14</v>
      </c>
      <c r="I43" s="247">
        <v>15.5</v>
      </c>
      <c r="J43" s="247">
        <v>3.5</v>
      </c>
      <c r="K43" s="247">
        <v>3</v>
      </c>
      <c r="L43" s="247">
        <v>3.5</v>
      </c>
      <c r="M43" s="247">
        <v>3.5</v>
      </c>
      <c r="N43" s="247">
        <v>3</v>
      </c>
      <c r="O43" s="247">
        <v>3</v>
      </c>
      <c r="P43" s="247">
        <v>3</v>
      </c>
      <c r="Q43" s="432">
        <v>2</v>
      </c>
      <c r="R43" s="247">
        <v>3</v>
      </c>
      <c r="S43" s="247">
        <v>3</v>
      </c>
      <c r="T43" s="247">
        <v>3</v>
      </c>
      <c r="U43" s="247">
        <v>3.5</v>
      </c>
      <c r="V43" s="247">
        <v>3</v>
      </c>
      <c r="W43" s="247">
        <v>3</v>
      </c>
      <c r="X43" s="263">
        <v>3</v>
      </c>
    </row>
    <row r="44" spans="1:24" ht="15" customHeight="1" x14ac:dyDescent="0.2">
      <c r="A44" s="946"/>
      <c r="B44" s="469">
        <v>45029</v>
      </c>
      <c r="C44" s="448" t="s">
        <v>275</v>
      </c>
      <c r="D44" s="455" t="s">
        <v>87</v>
      </c>
      <c r="E44" s="307" t="s">
        <v>17</v>
      </c>
      <c r="F44" s="247">
        <v>43</v>
      </c>
      <c r="G44" s="247">
        <v>17</v>
      </c>
      <c r="H44" s="247">
        <v>13</v>
      </c>
      <c r="I44" s="247">
        <v>13</v>
      </c>
      <c r="J44" s="247">
        <v>3</v>
      </c>
      <c r="K44" s="247">
        <v>3</v>
      </c>
      <c r="L44" s="247">
        <v>4</v>
      </c>
      <c r="M44" s="247">
        <v>3</v>
      </c>
      <c r="N44" s="247">
        <v>4</v>
      </c>
      <c r="O44" s="247">
        <v>3</v>
      </c>
      <c r="P44" s="247">
        <v>3</v>
      </c>
      <c r="Q44" s="432">
        <v>2</v>
      </c>
      <c r="R44" s="432">
        <v>2</v>
      </c>
      <c r="S44" s="247">
        <v>3</v>
      </c>
      <c r="T44" s="247">
        <v>3</v>
      </c>
      <c r="U44" s="432">
        <v>2</v>
      </c>
      <c r="V44" s="432">
        <v>2</v>
      </c>
      <c r="W44" s="247">
        <v>3</v>
      </c>
      <c r="X44" s="263">
        <v>3</v>
      </c>
    </row>
    <row r="45" spans="1:24" ht="15" customHeight="1" x14ac:dyDescent="0.2">
      <c r="A45" s="946"/>
      <c r="B45" s="469">
        <v>45029</v>
      </c>
      <c r="C45" s="448" t="s">
        <v>276</v>
      </c>
      <c r="D45" s="455" t="s">
        <v>87</v>
      </c>
      <c r="E45" s="307" t="s">
        <v>17</v>
      </c>
      <c r="F45" s="247">
        <v>43</v>
      </c>
      <c r="G45" s="247">
        <v>16</v>
      </c>
      <c r="H45" s="247">
        <v>14</v>
      </c>
      <c r="I45" s="247">
        <v>13</v>
      </c>
      <c r="J45" s="247">
        <v>3</v>
      </c>
      <c r="K45" s="247">
        <v>4</v>
      </c>
      <c r="L45" s="247">
        <v>3</v>
      </c>
      <c r="M45" s="247">
        <v>3</v>
      </c>
      <c r="N45" s="247">
        <v>3</v>
      </c>
      <c r="O45" s="247">
        <v>3</v>
      </c>
      <c r="P45" s="247">
        <v>3</v>
      </c>
      <c r="Q45" s="247">
        <v>3</v>
      </c>
      <c r="R45" s="247">
        <v>3</v>
      </c>
      <c r="S45" s="432">
        <v>2</v>
      </c>
      <c r="T45" s="247">
        <v>4</v>
      </c>
      <c r="U45" s="247">
        <v>3</v>
      </c>
      <c r="V45" s="432">
        <v>2</v>
      </c>
      <c r="W45" s="432">
        <v>2</v>
      </c>
      <c r="X45" s="433">
        <v>2</v>
      </c>
    </row>
    <row r="46" spans="1:24" x14ac:dyDescent="0.2">
      <c r="A46" s="980"/>
      <c r="B46" s="473">
        <v>45029</v>
      </c>
      <c r="C46" s="451" t="s">
        <v>277</v>
      </c>
      <c r="D46" s="463" t="s">
        <v>133</v>
      </c>
      <c r="E46" s="464" t="s">
        <v>21</v>
      </c>
      <c r="F46" s="260">
        <v>43</v>
      </c>
      <c r="G46" s="260">
        <v>14</v>
      </c>
      <c r="H46" s="260">
        <v>14</v>
      </c>
      <c r="I46" s="260">
        <v>15</v>
      </c>
      <c r="J46" s="260">
        <v>3</v>
      </c>
      <c r="K46" s="483">
        <v>1</v>
      </c>
      <c r="L46" s="260">
        <v>4</v>
      </c>
      <c r="M46" s="260">
        <v>3</v>
      </c>
      <c r="N46" s="260">
        <v>3</v>
      </c>
      <c r="O46" s="260">
        <v>3</v>
      </c>
      <c r="P46" s="260">
        <v>3</v>
      </c>
      <c r="Q46" s="260">
        <v>3</v>
      </c>
      <c r="R46" s="260">
        <v>3</v>
      </c>
      <c r="S46" s="436">
        <v>2</v>
      </c>
      <c r="T46" s="260">
        <v>4</v>
      </c>
      <c r="U46" s="436">
        <v>2</v>
      </c>
      <c r="V46" s="436">
        <v>2</v>
      </c>
      <c r="W46" s="260">
        <v>3</v>
      </c>
      <c r="X46" s="261">
        <v>4</v>
      </c>
    </row>
    <row r="47" spans="1:24" x14ac:dyDescent="0.2">
      <c r="B47" s="159"/>
      <c r="C47" s="465"/>
      <c r="D47" s="466"/>
      <c r="E47" s="467"/>
      <c r="F47" s="361"/>
      <c r="G47" s="361"/>
      <c r="H47" s="361"/>
      <c r="I47" s="361"/>
      <c r="J47" s="361"/>
      <c r="K47" s="361"/>
      <c r="L47" s="361"/>
      <c r="M47" s="361"/>
      <c r="N47" s="361"/>
      <c r="O47" s="361"/>
      <c r="P47" s="361"/>
      <c r="Q47" s="361"/>
      <c r="R47" s="361"/>
      <c r="S47" s="361"/>
      <c r="T47" s="361"/>
      <c r="U47" s="361"/>
      <c r="V47" s="361"/>
      <c r="W47" s="361"/>
      <c r="X47" s="446"/>
    </row>
    <row r="48" spans="1:24" ht="19" x14ac:dyDescent="0.25">
      <c r="F48" s="880" t="s">
        <v>278</v>
      </c>
      <c r="G48" s="881"/>
      <c r="H48" s="882"/>
      <c r="I48" s="888" t="s">
        <v>165</v>
      </c>
      <c r="J48" s="890" t="s">
        <v>62</v>
      </c>
      <c r="K48" s="890"/>
      <c r="L48" s="890"/>
      <c r="M48" s="890"/>
      <c r="N48" s="891"/>
      <c r="O48" s="892" t="s">
        <v>63</v>
      </c>
      <c r="P48" s="893"/>
      <c r="Q48" s="893"/>
      <c r="R48" s="893"/>
      <c r="S48" s="894"/>
      <c r="T48" s="895" t="s">
        <v>64</v>
      </c>
      <c r="U48" s="896"/>
      <c r="V48" s="896"/>
      <c r="W48" s="896"/>
      <c r="X48" s="944"/>
    </row>
    <row r="49" spans="3:24" x14ac:dyDescent="0.2">
      <c r="F49" s="883"/>
      <c r="G49" s="884"/>
      <c r="H49" s="885"/>
      <c r="I49" s="889"/>
      <c r="J49" s="13">
        <v>1</v>
      </c>
      <c r="K49" s="14">
        <v>2</v>
      </c>
      <c r="L49" s="14">
        <v>3</v>
      </c>
      <c r="M49" s="14">
        <v>4</v>
      </c>
      <c r="N49" s="68">
        <v>5</v>
      </c>
      <c r="O49" s="13">
        <v>6</v>
      </c>
      <c r="P49" s="14">
        <v>7</v>
      </c>
      <c r="Q49" s="14">
        <v>8</v>
      </c>
      <c r="R49" s="14">
        <v>9</v>
      </c>
      <c r="S49" s="15">
        <v>10</v>
      </c>
      <c r="T49" s="69">
        <v>11</v>
      </c>
      <c r="U49" s="14">
        <v>12</v>
      </c>
      <c r="V49" s="14">
        <v>13</v>
      </c>
      <c r="W49" s="14">
        <v>14</v>
      </c>
      <c r="X49" s="15">
        <v>15</v>
      </c>
    </row>
    <row r="50" spans="3:24" x14ac:dyDescent="0.2">
      <c r="F50" s="883"/>
      <c r="G50" s="884"/>
      <c r="H50" s="885"/>
      <c r="I50" s="386" t="s">
        <v>166</v>
      </c>
      <c r="J50" s="769">
        <v>1</v>
      </c>
      <c r="K50" s="236">
        <v>1</v>
      </c>
      <c r="L50" s="367"/>
      <c r="M50" s="367"/>
      <c r="N50" s="745">
        <v>1</v>
      </c>
      <c r="O50" s="769">
        <v>1</v>
      </c>
      <c r="P50" s="367"/>
      <c r="Q50" s="367"/>
      <c r="R50" s="367"/>
      <c r="S50" s="439"/>
      <c r="T50" s="440">
        <v>2</v>
      </c>
      <c r="U50" s="236">
        <v>2</v>
      </c>
      <c r="V50" s="236">
        <v>4</v>
      </c>
      <c r="W50" s="367"/>
      <c r="X50" s="439"/>
    </row>
    <row r="51" spans="3:24" x14ac:dyDescent="0.2">
      <c r="F51" s="883"/>
      <c r="G51" s="884"/>
      <c r="H51" s="885"/>
      <c r="I51" s="392" t="s">
        <v>167</v>
      </c>
      <c r="J51" s="32">
        <v>3</v>
      </c>
      <c r="K51" s="121">
        <v>12</v>
      </c>
      <c r="L51" s="121">
        <v>6</v>
      </c>
      <c r="M51" s="121">
        <v>8</v>
      </c>
      <c r="N51" s="123">
        <v>4</v>
      </c>
      <c r="O51" s="365">
        <v>2</v>
      </c>
      <c r="P51" s="121">
        <v>4</v>
      </c>
      <c r="Q51" s="121">
        <v>14</v>
      </c>
      <c r="R51" s="121">
        <v>5</v>
      </c>
      <c r="S51" s="124">
        <v>18</v>
      </c>
      <c r="T51" s="125">
        <v>9</v>
      </c>
      <c r="U51" s="121">
        <v>6</v>
      </c>
      <c r="V51" s="121">
        <v>17</v>
      </c>
      <c r="W51" s="121">
        <v>14</v>
      </c>
      <c r="X51" s="124">
        <v>12</v>
      </c>
    </row>
    <row r="52" spans="3:24" x14ac:dyDescent="0.2">
      <c r="F52" s="883"/>
      <c r="G52" s="884"/>
      <c r="H52" s="885"/>
      <c r="I52" s="28" t="s">
        <v>168</v>
      </c>
      <c r="J52" s="365">
        <v>24</v>
      </c>
      <c r="K52" s="121">
        <v>12</v>
      </c>
      <c r="L52" s="121">
        <v>18</v>
      </c>
      <c r="M52" s="121">
        <v>17</v>
      </c>
      <c r="N52" s="123">
        <v>21</v>
      </c>
      <c r="O52" s="365">
        <v>25</v>
      </c>
      <c r="P52" s="121">
        <v>22</v>
      </c>
      <c r="Q52" s="121">
        <v>14</v>
      </c>
      <c r="R52" s="121">
        <v>21</v>
      </c>
      <c r="S52" s="124">
        <v>9</v>
      </c>
      <c r="T52" s="125">
        <v>13</v>
      </c>
      <c r="U52" s="121">
        <v>11</v>
      </c>
      <c r="V52" s="121">
        <v>6</v>
      </c>
      <c r="W52" s="121">
        <v>11</v>
      </c>
      <c r="X52" s="124">
        <v>14</v>
      </c>
    </row>
    <row r="53" spans="3:24" x14ac:dyDescent="0.2">
      <c r="F53" s="883"/>
      <c r="G53" s="884"/>
      <c r="H53" s="885"/>
      <c r="I53" s="28" t="s">
        <v>169</v>
      </c>
      <c r="J53" s="441"/>
      <c r="K53" s="30">
        <v>3</v>
      </c>
      <c r="L53" s="30">
        <v>4</v>
      </c>
      <c r="M53" s="30">
        <v>3</v>
      </c>
      <c r="N53" s="31">
        <v>2</v>
      </c>
      <c r="O53" s="441"/>
      <c r="P53" s="30">
        <v>2</v>
      </c>
      <c r="Q53" s="143"/>
      <c r="R53" s="30">
        <v>2</v>
      </c>
      <c r="S53" s="33">
        <v>1</v>
      </c>
      <c r="T53" s="29">
        <v>3</v>
      </c>
      <c r="U53" s="121">
        <v>7</v>
      </c>
      <c r="V53" s="143"/>
      <c r="W53" s="121">
        <v>2</v>
      </c>
      <c r="X53" s="33">
        <v>1</v>
      </c>
    </row>
    <row r="54" spans="3:24" x14ac:dyDescent="0.2">
      <c r="F54" s="883"/>
      <c r="G54" s="884"/>
      <c r="H54" s="885"/>
      <c r="I54" s="28" t="s">
        <v>170</v>
      </c>
      <c r="J54" s="441"/>
      <c r="K54" s="143"/>
      <c r="L54" s="143"/>
      <c r="M54" s="143"/>
      <c r="N54" s="366"/>
      <c r="O54" s="441"/>
      <c r="P54" s="143"/>
      <c r="Q54" s="143"/>
      <c r="R54" s="143"/>
      <c r="S54" s="241"/>
      <c r="T54" s="349"/>
      <c r="U54" s="143"/>
      <c r="V54" s="143"/>
      <c r="W54" s="143"/>
      <c r="X54" s="241"/>
    </row>
    <row r="55" spans="3:24" x14ac:dyDescent="0.2">
      <c r="F55" s="883"/>
      <c r="G55" s="884"/>
      <c r="H55" s="885"/>
      <c r="I55" s="396" t="s">
        <v>171</v>
      </c>
      <c r="J55" s="441"/>
      <c r="K55" s="143"/>
      <c r="L55" s="143"/>
      <c r="M55" s="143"/>
      <c r="N55" s="366"/>
      <c r="O55" s="441"/>
      <c r="P55" s="143"/>
      <c r="Q55" s="143"/>
      <c r="R55" s="143"/>
      <c r="S55" s="241"/>
      <c r="T55" s="349"/>
      <c r="U55" s="143"/>
      <c r="V55" s="143"/>
      <c r="W55" s="143"/>
      <c r="X55" s="241"/>
    </row>
    <row r="56" spans="3:24" x14ac:dyDescent="0.2">
      <c r="F56" s="883"/>
      <c r="G56" s="884"/>
      <c r="H56" s="885"/>
      <c r="I56" s="396" t="s">
        <v>172</v>
      </c>
      <c r="J56" s="441"/>
      <c r="K56" s="143"/>
      <c r="L56" s="143"/>
      <c r="M56" s="143"/>
      <c r="N56" s="366"/>
      <c r="O56" s="441"/>
      <c r="P56" s="143"/>
      <c r="Q56" s="143"/>
      <c r="R56" s="143"/>
      <c r="S56" s="241"/>
      <c r="T56" s="349"/>
      <c r="U56" s="143"/>
      <c r="V56" s="143"/>
      <c r="W56" s="143"/>
      <c r="X56" s="241"/>
    </row>
    <row r="57" spans="3:24" x14ac:dyDescent="0.2">
      <c r="F57" s="883"/>
      <c r="G57" s="884"/>
      <c r="H57" s="885"/>
      <c r="I57" s="396" t="s">
        <v>173</v>
      </c>
      <c r="J57" s="441"/>
      <c r="K57" s="143"/>
      <c r="L57" s="143"/>
      <c r="M57" s="143"/>
      <c r="N57" s="366"/>
      <c r="O57" s="441"/>
      <c r="P57" s="143"/>
      <c r="Q57" s="143"/>
      <c r="R57" s="143"/>
      <c r="S57" s="241"/>
      <c r="T57" s="349"/>
      <c r="U57" s="143"/>
      <c r="V57" s="143"/>
      <c r="W57" s="143"/>
      <c r="X57" s="241"/>
    </row>
    <row r="58" spans="3:24" x14ac:dyDescent="0.2">
      <c r="F58" s="886"/>
      <c r="G58" s="887"/>
      <c r="H58" s="966"/>
      <c r="I58" s="397" t="s">
        <v>174</v>
      </c>
      <c r="J58" s="442"/>
      <c r="K58" s="147"/>
      <c r="L58" s="147"/>
      <c r="M58" s="147"/>
      <c r="N58" s="443"/>
      <c r="O58" s="442"/>
      <c r="P58" s="147"/>
      <c r="Q58" s="147"/>
      <c r="R58" s="147"/>
      <c r="S58" s="242"/>
      <c r="T58" s="38">
        <v>1</v>
      </c>
      <c r="U58" s="39">
        <v>1</v>
      </c>
      <c r="V58" s="39">
        <v>1</v>
      </c>
      <c r="W58" s="39">
        <v>1</v>
      </c>
      <c r="X58" s="42">
        <v>1</v>
      </c>
    </row>
    <row r="60" spans="3:24" ht="32" x14ac:dyDescent="0.2">
      <c r="C60" s="833" t="s">
        <v>279</v>
      </c>
      <c r="D60" s="168" t="s">
        <v>12</v>
      </c>
      <c r="E60" s="169" t="s">
        <v>13</v>
      </c>
      <c r="F60" s="170" t="s">
        <v>14</v>
      </c>
      <c r="G60" s="170" t="s">
        <v>15</v>
      </c>
      <c r="H60" s="171" t="s">
        <v>16</v>
      </c>
    </row>
    <row r="61" spans="3:24" x14ac:dyDescent="0.2">
      <c r="C61" s="834"/>
      <c r="D61" s="172" t="s">
        <v>17</v>
      </c>
      <c r="E61" s="21" t="s">
        <v>280</v>
      </c>
      <c r="F61" s="379">
        <f>AVERAGE(F20,F21,F26,F27,F30,F31,F32,F33,F34,F36,F37,F43,F44,F45)</f>
        <v>41.642857142857146</v>
      </c>
      <c r="G61" s="21" t="s">
        <v>281</v>
      </c>
      <c r="H61" s="445"/>
    </row>
    <row r="62" spans="3:24" x14ac:dyDescent="0.2">
      <c r="C62" s="834"/>
      <c r="D62" s="378" t="s">
        <v>21</v>
      </c>
      <c r="E62" s="30" t="s">
        <v>282</v>
      </c>
      <c r="F62" s="352">
        <f>AVERAGE(F18,F19,F22,F23,F25,F29,F35,F38,F41,F40,F46)</f>
        <v>39.090909090909093</v>
      </c>
      <c r="G62" s="30" t="s">
        <v>283</v>
      </c>
      <c r="H62" s="241"/>
    </row>
    <row r="63" spans="3:24" x14ac:dyDescent="0.2">
      <c r="C63" s="834"/>
      <c r="D63" s="174" t="s">
        <v>199</v>
      </c>
      <c r="E63" s="140" t="s">
        <v>284</v>
      </c>
      <c r="F63" s="198">
        <v>47</v>
      </c>
      <c r="G63" s="144"/>
      <c r="H63" s="141"/>
    </row>
    <row r="64" spans="3:24" x14ac:dyDescent="0.2">
      <c r="C64" s="834"/>
      <c r="D64" s="174" t="s">
        <v>27</v>
      </c>
      <c r="E64" s="144"/>
      <c r="F64" s="356"/>
      <c r="G64" s="145"/>
      <c r="H64" s="141"/>
    </row>
    <row r="65" spans="3:8" x14ac:dyDescent="0.2">
      <c r="C65" s="834"/>
      <c r="D65" s="771" t="s">
        <v>28</v>
      </c>
      <c r="E65" s="30" t="s">
        <v>284</v>
      </c>
      <c r="F65" s="338" t="s">
        <v>285</v>
      </c>
      <c r="G65" s="121" t="s">
        <v>286</v>
      </c>
      <c r="H65" s="124" t="s">
        <v>286</v>
      </c>
    </row>
    <row r="66" spans="3:8" x14ac:dyDescent="0.2">
      <c r="C66" s="834"/>
      <c r="D66" s="174" t="s">
        <v>31</v>
      </c>
      <c r="E66" s="140" t="s">
        <v>287</v>
      </c>
      <c r="F66" s="198">
        <v>36</v>
      </c>
      <c r="G66" s="190" t="s">
        <v>51</v>
      </c>
      <c r="H66" s="141"/>
    </row>
    <row r="67" spans="3:8" x14ac:dyDescent="0.2">
      <c r="C67" s="937"/>
      <c r="D67" s="772" t="s">
        <v>34</v>
      </c>
      <c r="E67" s="23" t="s">
        <v>288</v>
      </c>
      <c r="F67" s="373">
        <f>AVERAGE(F18,F19,F20,F22,F23,F25,F28,F32,F34,F37,F40,F46)</f>
        <v>38.583333333333336</v>
      </c>
      <c r="G67" s="23" t="s">
        <v>289</v>
      </c>
      <c r="H67" s="563" t="s">
        <v>286</v>
      </c>
    </row>
    <row r="68" spans="3:8" x14ac:dyDescent="0.2">
      <c r="C68" s="938"/>
      <c r="D68" s="773" t="s">
        <v>38</v>
      </c>
      <c r="E68" s="39" t="s">
        <v>290</v>
      </c>
      <c r="F68" s="376">
        <f>AVERAGE(F21,F26,F27,F29,F30,F31,F33,F35,F36,F38,F41,F42,F43,F44,F45)</f>
        <v>42.2</v>
      </c>
      <c r="G68" s="39" t="s">
        <v>291</v>
      </c>
      <c r="H68" s="242"/>
    </row>
  </sheetData>
  <mergeCells count="32">
    <mergeCell ref="C60:C68"/>
    <mergeCell ref="B12:N12"/>
    <mergeCell ref="F14:H14"/>
    <mergeCell ref="K14:M14"/>
    <mergeCell ref="A16:A46"/>
    <mergeCell ref="F16:F17"/>
    <mergeCell ref="G16:I16"/>
    <mergeCell ref="J16:N16"/>
    <mergeCell ref="B16:B17"/>
    <mergeCell ref="C16:C17"/>
    <mergeCell ref="D16:D17"/>
    <mergeCell ref="E16:E17"/>
    <mergeCell ref="O16:S16"/>
    <mergeCell ref="T16:X16"/>
    <mergeCell ref="F48:H58"/>
    <mergeCell ref="I48:I49"/>
    <mergeCell ref="J48:N48"/>
    <mergeCell ref="O48:S48"/>
    <mergeCell ref="T48:X48"/>
    <mergeCell ref="P14:R14"/>
    <mergeCell ref="U14:W14"/>
    <mergeCell ref="A1:Y1"/>
    <mergeCell ref="A3:D9"/>
    <mergeCell ref="F3:F4"/>
    <mergeCell ref="G3:I3"/>
    <mergeCell ref="J3:N3"/>
    <mergeCell ref="O3:S3"/>
    <mergeCell ref="T3:X3"/>
    <mergeCell ref="F10:G10"/>
    <mergeCell ref="H10:J10"/>
    <mergeCell ref="K10:M10"/>
    <mergeCell ref="C10:E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FC6D-6305-4E4B-8186-800260D8E9B7}">
  <dimension ref="A1:Y40"/>
  <sheetViews>
    <sheetView workbookViewId="0">
      <selection activeCell="C10" sqref="C10:E10"/>
    </sheetView>
  </sheetViews>
  <sheetFormatPr baseColWidth="10" defaultColWidth="8.83203125" defaultRowHeight="15" x14ac:dyDescent="0.2"/>
  <cols>
    <col min="1" max="1" width="13.6640625" customWidth="1"/>
    <col min="2" max="2" width="11.5" bestFit="1" customWidth="1"/>
    <col min="3" max="3" width="30.83203125" customWidth="1"/>
    <col min="4" max="4" width="22" bestFit="1" customWidth="1"/>
    <col min="5" max="5" width="17.1640625" bestFit="1" customWidth="1"/>
    <col min="6" max="6" width="12.83203125" customWidth="1"/>
    <col min="7" max="7" width="12.5" customWidth="1"/>
    <col min="8" max="8" width="11.1640625" customWidth="1"/>
  </cols>
  <sheetData>
    <row r="1" spans="1:25" ht="33" x14ac:dyDescent="0.2">
      <c r="A1" s="925" t="s">
        <v>292</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9" x14ac:dyDescent="0.25">
      <c r="A3" s="995" t="s">
        <v>59</v>
      </c>
      <c r="B3" s="996"/>
      <c r="C3" s="996"/>
      <c r="D3" s="1011"/>
      <c r="E3" s="341"/>
      <c r="F3" s="975" t="s">
        <v>60</v>
      </c>
      <c r="G3" s="1017" t="s">
        <v>61</v>
      </c>
      <c r="H3" s="977"/>
      <c r="I3" s="1018"/>
      <c r="J3" s="890" t="s">
        <v>62</v>
      </c>
      <c r="K3" s="890"/>
      <c r="L3" s="890"/>
      <c r="M3" s="890"/>
      <c r="N3" s="891"/>
      <c r="O3" s="892" t="s">
        <v>63</v>
      </c>
      <c r="P3" s="893"/>
      <c r="Q3" s="893"/>
      <c r="R3" s="893"/>
      <c r="S3" s="894"/>
      <c r="T3" s="895" t="s">
        <v>64</v>
      </c>
      <c r="U3" s="896"/>
      <c r="V3" s="896"/>
      <c r="W3" s="896"/>
      <c r="X3" s="944"/>
    </row>
    <row r="4" spans="1:25" ht="16" x14ac:dyDescent="0.2">
      <c r="A4" s="997"/>
      <c r="B4" s="998"/>
      <c r="C4" s="998"/>
      <c r="D4" s="1012"/>
      <c r="E4" s="342"/>
      <c r="F4" s="1016"/>
      <c r="G4" s="484" t="s">
        <v>66</v>
      </c>
      <c r="H4" s="7" t="s">
        <v>67</v>
      </c>
      <c r="I4" s="485" t="s">
        <v>68</v>
      </c>
      <c r="J4" s="69">
        <v>1</v>
      </c>
      <c r="K4" s="14">
        <v>2</v>
      </c>
      <c r="L4" s="14">
        <v>3</v>
      </c>
      <c r="M4" s="14">
        <v>4</v>
      </c>
      <c r="N4" s="68">
        <v>5</v>
      </c>
      <c r="O4" s="13">
        <v>6</v>
      </c>
      <c r="P4" s="14">
        <v>7</v>
      </c>
      <c r="Q4" s="14">
        <v>8</v>
      </c>
      <c r="R4" s="14">
        <v>9</v>
      </c>
      <c r="S4" s="15">
        <v>10</v>
      </c>
      <c r="T4" s="69">
        <v>11</v>
      </c>
      <c r="U4" s="14">
        <v>12</v>
      </c>
      <c r="V4" s="14">
        <v>13</v>
      </c>
      <c r="W4" s="14">
        <v>14</v>
      </c>
      <c r="X4" s="15">
        <v>15</v>
      </c>
    </row>
    <row r="5" spans="1:25" x14ac:dyDescent="0.2">
      <c r="A5" s="997"/>
      <c r="B5" s="998"/>
      <c r="C5" s="998"/>
      <c r="D5" s="998"/>
      <c r="E5" s="486" t="s">
        <v>240</v>
      </c>
      <c r="F5" s="791">
        <v>40.592592592592595</v>
      </c>
      <c r="G5" s="792">
        <v>14.107142857142858</v>
      </c>
      <c r="H5" s="793">
        <v>13.607142857142858</v>
      </c>
      <c r="I5" s="794">
        <v>12.796296296296296</v>
      </c>
      <c r="J5" s="795">
        <v>2.8392857142857144</v>
      </c>
      <c r="K5" s="796">
        <v>2.6071428571428572</v>
      </c>
      <c r="L5" s="796">
        <v>2.9642857142857144</v>
      </c>
      <c r="M5" s="796">
        <v>2.8392857142857144</v>
      </c>
      <c r="N5" s="797">
        <v>2.8571428571428572</v>
      </c>
      <c r="O5" s="798">
        <v>2.8571428571428572</v>
      </c>
      <c r="P5" s="796">
        <v>2.9285714285714284</v>
      </c>
      <c r="Q5" s="796">
        <v>2.5178571428571428</v>
      </c>
      <c r="R5" s="796">
        <v>2.9107142857142856</v>
      </c>
      <c r="S5" s="797">
        <v>2.3928571428571428</v>
      </c>
      <c r="T5" s="798">
        <v>2.6296296296296298</v>
      </c>
      <c r="U5" s="796">
        <v>2.8888888888888888</v>
      </c>
      <c r="V5" s="796">
        <v>2.1111111111111112</v>
      </c>
      <c r="W5" s="796">
        <v>2.5555555555555554</v>
      </c>
      <c r="X5" s="799">
        <v>2.6111111111111112</v>
      </c>
    </row>
    <row r="6" spans="1:25" x14ac:dyDescent="0.2">
      <c r="A6" s="997"/>
      <c r="B6" s="998"/>
      <c r="C6" s="998"/>
      <c r="D6" s="998"/>
      <c r="E6" s="489" t="s">
        <v>241</v>
      </c>
      <c r="F6" s="800">
        <v>40</v>
      </c>
      <c r="G6" s="490">
        <v>14.5</v>
      </c>
      <c r="H6" s="491">
        <v>13.5</v>
      </c>
      <c r="I6" s="492">
        <v>12</v>
      </c>
      <c r="J6" s="493">
        <v>3</v>
      </c>
      <c r="K6" s="494">
        <v>3</v>
      </c>
      <c r="L6" s="494">
        <v>3</v>
      </c>
      <c r="M6" s="494">
        <v>3</v>
      </c>
      <c r="N6" s="495">
        <v>2.5</v>
      </c>
      <c r="O6" s="496">
        <v>3</v>
      </c>
      <c r="P6" s="494">
        <v>2.5</v>
      </c>
      <c r="Q6" s="494">
        <v>2.5</v>
      </c>
      <c r="R6" s="494">
        <v>2.5</v>
      </c>
      <c r="S6" s="495">
        <v>3</v>
      </c>
      <c r="T6" s="496">
        <v>2.5</v>
      </c>
      <c r="U6" s="494">
        <v>2.5</v>
      </c>
      <c r="V6" s="494">
        <v>2</v>
      </c>
      <c r="W6" s="494">
        <v>2.5</v>
      </c>
      <c r="X6" s="497">
        <v>2.5</v>
      </c>
    </row>
    <row r="7" spans="1:25" x14ac:dyDescent="0.2">
      <c r="A7" s="997"/>
      <c r="B7" s="998"/>
      <c r="C7" s="998"/>
      <c r="D7" s="998"/>
      <c r="E7" s="498" t="s">
        <v>242</v>
      </c>
      <c r="F7" s="418">
        <v>44</v>
      </c>
      <c r="G7" s="499">
        <v>15.7</v>
      </c>
      <c r="H7" s="417">
        <v>13.9</v>
      </c>
      <c r="I7" s="500">
        <v>14.4</v>
      </c>
      <c r="J7" s="421">
        <v>3.3</v>
      </c>
      <c r="K7" s="190">
        <v>3</v>
      </c>
      <c r="L7" s="190">
        <v>3.2</v>
      </c>
      <c r="M7" s="190">
        <v>3</v>
      </c>
      <c r="N7" s="422">
        <v>3.2</v>
      </c>
      <c r="O7" s="419">
        <v>3</v>
      </c>
      <c r="P7" s="190">
        <v>2.6</v>
      </c>
      <c r="Q7" s="190">
        <v>2.6</v>
      </c>
      <c r="R7" s="190">
        <v>3</v>
      </c>
      <c r="S7" s="422">
        <v>2.7</v>
      </c>
      <c r="T7" s="419">
        <v>2.8</v>
      </c>
      <c r="U7" s="190">
        <v>3.3</v>
      </c>
      <c r="V7" s="190">
        <v>2.6</v>
      </c>
      <c r="W7" s="190">
        <v>3</v>
      </c>
      <c r="X7" s="420">
        <v>2.7</v>
      </c>
    </row>
    <row r="8" spans="1:25" x14ac:dyDescent="0.2">
      <c r="A8" s="997"/>
      <c r="B8" s="998"/>
      <c r="C8" s="998"/>
      <c r="D8" s="1012"/>
      <c r="E8" s="346" t="s">
        <v>71</v>
      </c>
      <c r="F8" s="72">
        <v>40.200000000000003</v>
      </c>
      <c r="G8" s="72">
        <v>13.6</v>
      </c>
      <c r="H8" s="212">
        <v>13.4</v>
      </c>
      <c r="I8" s="501">
        <v>12.9</v>
      </c>
      <c r="J8" s="77">
        <v>2.8</v>
      </c>
      <c r="K8" s="74">
        <v>2.6</v>
      </c>
      <c r="L8" s="74">
        <v>2.9</v>
      </c>
      <c r="M8" s="74">
        <v>2.8</v>
      </c>
      <c r="N8" s="75">
        <v>2.7</v>
      </c>
      <c r="O8" s="73">
        <v>2.9</v>
      </c>
      <c r="P8" s="74">
        <v>2.8</v>
      </c>
      <c r="Q8" s="74">
        <v>2.5</v>
      </c>
      <c r="R8" s="74">
        <v>2.8</v>
      </c>
      <c r="S8" s="75">
        <v>2.4</v>
      </c>
      <c r="T8" s="73">
        <v>2.6</v>
      </c>
      <c r="U8" s="74">
        <v>3.1</v>
      </c>
      <c r="V8" s="74">
        <v>2.1</v>
      </c>
      <c r="W8" s="74">
        <v>2.5</v>
      </c>
      <c r="X8" s="76">
        <v>2.6</v>
      </c>
    </row>
    <row r="9" spans="1:25" x14ac:dyDescent="0.2">
      <c r="A9" s="999"/>
      <c r="B9" s="1000"/>
      <c r="C9" s="1000"/>
      <c r="D9" s="1013"/>
      <c r="E9" s="346" t="s">
        <v>72</v>
      </c>
      <c r="F9" s="79">
        <v>44.6</v>
      </c>
      <c r="G9" s="79">
        <v>15.1</v>
      </c>
      <c r="H9" s="217">
        <v>14.3</v>
      </c>
      <c r="I9" s="219">
        <v>15.1</v>
      </c>
      <c r="J9" s="84">
        <v>3</v>
      </c>
      <c r="K9" s="81">
        <v>3</v>
      </c>
      <c r="L9" s="81">
        <v>3.1</v>
      </c>
      <c r="M9" s="81">
        <v>3</v>
      </c>
      <c r="N9" s="82">
        <v>2.9</v>
      </c>
      <c r="O9" s="80">
        <v>3</v>
      </c>
      <c r="P9" s="81">
        <v>2.9</v>
      </c>
      <c r="Q9" s="81">
        <v>2.7</v>
      </c>
      <c r="R9" s="81">
        <v>2.9</v>
      </c>
      <c r="S9" s="82">
        <v>2.7</v>
      </c>
      <c r="T9" s="80">
        <v>3</v>
      </c>
      <c r="U9" s="81">
        <v>3.2</v>
      </c>
      <c r="V9" s="81">
        <v>2.8</v>
      </c>
      <c r="W9" s="81">
        <v>2.9</v>
      </c>
      <c r="X9" s="83">
        <v>3.1</v>
      </c>
    </row>
    <row r="10" spans="1:25" ht="19" x14ac:dyDescent="0.2">
      <c r="A10" s="776"/>
      <c r="B10" s="776"/>
      <c r="C10" s="923" t="s">
        <v>293</v>
      </c>
      <c r="D10" s="923"/>
      <c r="E10" s="924"/>
      <c r="F10" s="918" t="s">
        <v>74</v>
      </c>
      <c r="G10" s="919"/>
      <c r="H10" s="906" t="s">
        <v>75</v>
      </c>
      <c r="I10" s="907"/>
      <c r="J10" s="907"/>
      <c r="K10" s="920" t="s">
        <v>76</v>
      </c>
      <c r="L10" s="921"/>
      <c r="M10" s="922"/>
    </row>
    <row r="12" spans="1:25" ht="150.75" customHeight="1" x14ac:dyDescent="0.2">
      <c r="A12" s="64" t="s">
        <v>294</v>
      </c>
      <c r="B12" s="933" t="s">
        <v>295</v>
      </c>
      <c r="C12" s="934"/>
      <c r="D12" s="934"/>
      <c r="E12" s="934"/>
      <c r="F12" s="934"/>
      <c r="G12" s="934"/>
      <c r="H12" s="934"/>
      <c r="I12" s="934"/>
      <c r="J12" s="934"/>
      <c r="K12" s="934"/>
      <c r="L12" s="934"/>
      <c r="M12" s="934"/>
      <c r="N12" s="935"/>
    </row>
    <row r="14" spans="1:25" ht="85.5" customHeight="1" x14ac:dyDescent="0.2">
      <c r="A14" s="44" t="s">
        <v>77</v>
      </c>
      <c r="B14" s="85"/>
      <c r="C14" s="86" t="s">
        <v>204</v>
      </c>
      <c r="D14" s="49"/>
      <c r="E14" s="50"/>
      <c r="F14" s="963" t="s">
        <v>79</v>
      </c>
      <c r="G14" s="964"/>
      <c r="H14" s="965"/>
      <c r="I14" s="46"/>
      <c r="J14" s="51"/>
      <c r="K14" s="963" t="s">
        <v>80</v>
      </c>
      <c r="L14" s="964"/>
      <c r="M14" s="965"/>
      <c r="N14" s="46"/>
      <c r="O14" s="52"/>
      <c r="P14" s="963" t="s">
        <v>81</v>
      </c>
      <c r="Q14" s="964"/>
      <c r="R14" s="965"/>
      <c r="S14" s="46"/>
      <c r="T14" s="53"/>
      <c r="U14" s="963" t="s">
        <v>82</v>
      </c>
      <c r="V14" s="964"/>
      <c r="W14" s="965"/>
    </row>
    <row r="16" spans="1:25" ht="19" x14ac:dyDescent="0.25">
      <c r="A16" s="945" t="s">
        <v>296</v>
      </c>
      <c r="B16" s="949" t="s">
        <v>83</v>
      </c>
      <c r="C16" s="951" t="s">
        <v>84</v>
      </c>
      <c r="D16" s="1008" t="s">
        <v>85</v>
      </c>
      <c r="E16" s="908" t="s">
        <v>12</v>
      </c>
      <c r="F16" s="951" t="s">
        <v>60</v>
      </c>
      <c r="G16" s="939" t="s">
        <v>61</v>
      </c>
      <c r="H16" s="940"/>
      <c r="I16" s="941"/>
      <c r="J16" s="942" t="s">
        <v>62</v>
      </c>
      <c r="K16" s="942"/>
      <c r="L16" s="942"/>
      <c r="M16" s="942"/>
      <c r="N16" s="943"/>
      <c r="O16" s="893" t="s">
        <v>63</v>
      </c>
      <c r="P16" s="893"/>
      <c r="Q16" s="893"/>
      <c r="R16" s="893"/>
      <c r="S16" s="894"/>
      <c r="T16" s="895" t="s">
        <v>64</v>
      </c>
      <c r="U16" s="896"/>
      <c r="V16" s="896"/>
      <c r="W16" s="896"/>
      <c r="X16" s="944"/>
    </row>
    <row r="17" spans="1:24" x14ac:dyDescent="0.2">
      <c r="A17" s="946"/>
      <c r="B17" s="950"/>
      <c r="C17" s="952"/>
      <c r="D17" s="1009"/>
      <c r="E17" s="1010"/>
      <c r="F17" s="950"/>
      <c r="G17" s="220" t="s">
        <v>66</v>
      </c>
      <c r="H17" s="221" t="s">
        <v>67</v>
      </c>
      <c r="I17" s="295" t="s">
        <v>68</v>
      </c>
      <c r="J17" s="222">
        <v>1</v>
      </c>
      <c r="K17" s="223">
        <v>2</v>
      </c>
      <c r="L17" s="223">
        <v>3</v>
      </c>
      <c r="M17" s="223">
        <v>4</v>
      </c>
      <c r="N17" s="224">
        <v>5</v>
      </c>
      <c r="O17" s="225">
        <v>6</v>
      </c>
      <c r="P17" s="226">
        <v>7</v>
      </c>
      <c r="Q17" s="226">
        <v>8</v>
      </c>
      <c r="R17" s="226">
        <v>9</v>
      </c>
      <c r="S17" s="227">
        <v>10</v>
      </c>
      <c r="T17" s="228">
        <v>11</v>
      </c>
      <c r="U17" s="229">
        <v>12</v>
      </c>
      <c r="V17" s="229">
        <v>13</v>
      </c>
      <c r="W17" s="229">
        <v>14</v>
      </c>
      <c r="X17" s="230">
        <v>15</v>
      </c>
    </row>
    <row r="18" spans="1:24" x14ac:dyDescent="0.2">
      <c r="A18" s="946"/>
      <c r="B18" s="468">
        <v>45029</v>
      </c>
      <c r="C18" s="447" t="s">
        <v>297</v>
      </c>
      <c r="D18" s="503" t="s">
        <v>87</v>
      </c>
      <c r="E18" s="303" t="s">
        <v>121</v>
      </c>
      <c r="F18" s="257">
        <v>39</v>
      </c>
      <c r="G18" s="257">
        <v>15</v>
      </c>
      <c r="H18" s="257">
        <v>12</v>
      </c>
      <c r="I18" s="257">
        <v>12</v>
      </c>
      <c r="J18" s="257">
        <v>3</v>
      </c>
      <c r="K18" s="257">
        <v>3</v>
      </c>
      <c r="L18" s="257">
        <v>3</v>
      </c>
      <c r="M18" s="257">
        <v>3</v>
      </c>
      <c r="N18" s="257">
        <v>3</v>
      </c>
      <c r="O18" s="257">
        <v>3</v>
      </c>
      <c r="P18" s="474">
        <v>2</v>
      </c>
      <c r="Q18" s="474">
        <v>2</v>
      </c>
      <c r="R18" s="474">
        <v>2</v>
      </c>
      <c r="S18" s="257">
        <v>3</v>
      </c>
      <c r="T18" s="257">
        <v>3</v>
      </c>
      <c r="U18" s="474">
        <v>2</v>
      </c>
      <c r="V18" s="474">
        <v>2</v>
      </c>
      <c r="W18" s="257">
        <v>3</v>
      </c>
      <c r="X18" s="431">
        <v>2</v>
      </c>
    </row>
    <row r="19" spans="1:24" x14ac:dyDescent="0.2">
      <c r="A19" s="980"/>
      <c r="B19" s="473">
        <v>45029</v>
      </c>
      <c r="C19" s="451" t="s">
        <v>298</v>
      </c>
      <c r="D19" s="463" t="s">
        <v>87</v>
      </c>
      <c r="E19" s="464" t="s">
        <v>21</v>
      </c>
      <c r="F19" s="260">
        <v>41</v>
      </c>
      <c r="G19" s="260">
        <v>14</v>
      </c>
      <c r="H19" s="260">
        <v>15</v>
      </c>
      <c r="I19" s="260">
        <v>12</v>
      </c>
      <c r="J19" s="260">
        <v>3</v>
      </c>
      <c r="K19" s="260">
        <v>3</v>
      </c>
      <c r="L19" s="260">
        <v>3</v>
      </c>
      <c r="M19" s="260">
        <v>3</v>
      </c>
      <c r="N19" s="436">
        <v>2</v>
      </c>
      <c r="O19" s="260">
        <v>3</v>
      </c>
      <c r="P19" s="260">
        <v>3</v>
      </c>
      <c r="Q19" s="260">
        <v>3</v>
      </c>
      <c r="R19" s="260">
        <v>3</v>
      </c>
      <c r="S19" s="260">
        <v>3</v>
      </c>
      <c r="T19" s="436">
        <v>2</v>
      </c>
      <c r="U19" s="260">
        <v>3</v>
      </c>
      <c r="V19" s="436">
        <v>2</v>
      </c>
      <c r="W19" s="436">
        <v>2</v>
      </c>
      <c r="X19" s="261">
        <v>3</v>
      </c>
    </row>
    <row r="20" spans="1:24" ht="18" x14ac:dyDescent="0.2">
      <c r="A20" s="502"/>
    </row>
    <row r="21" spans="1:24" ht="19" x14ac:dyDescent="0.25">
      <c r="F21" s="880" t="s">
        <v>299</v>
      </c>
      <c r="G21" s="881"/>
      <c r="H21" s="882"/>
      <c r="I21" s="888" t="s">
        <v>165</v>
      </c>
      <c r="J21" s="890" t="s">
        <v>62</v>
      </c>
      <c r="K21" s="890"/>
      <c r="L21" s="890"/>
      <c r="M21" s="890"/>
      <c r="N21" s="891"/>
      <c r="O21" s="892" t="s">
        <v>63</v>
      </c>
      <c r="P21" s="893"/>
      <c r="Q21" s="893"/>
      <c r="R21" s="893"/>
      <c r="S21" s="894"/>
      <c r="T21" s="895" t="s">
        <v>64</v>
      </c>
      <c r="U21" s="896"/>
      <c r="V21" s="896"/>
      <c r="W21" s="896"/>
      <c r="X21" s="944"/>
    </row>
    <row r="22" spans="1:24" x14ac:dyDescent="0.2">
      <c r="F22" s="883"/>
      <c r="G22" s="884"/>
      <c r="H22" s="885"/>
      <c r="I22" s="889"/>
      <c r="J22" s="13">
        <v>1</v>
      </c>
      <c r="K22" s="14">
        <v>2</v>
      </c>
      <c r="L22" s="14">
        <v>3</v>
      </c>
      <c r="M22" s="14">
        <v>4</v>
      </c>
      <c r="N22" s="68">
        <v>5</v>
      </c>
      <c r="O22" s="13">
        <v>6</v>
      </c>
      <c r="P22" s="14">
        <v>7</v>
      </c>
      <c r="Q22" s="14">
        <v>8</v>
      </c>
      <c r="R22" s="14">
        <v>9</v>
      </c>
      <c r="S22" s="15">
        <v>10</v>
      </c>
      <c r="T22" s="69">
        <v>11</v>
      </c>
      <c r="U22" s="14">
        <v>12</v>
      </c>
      <c r="V22" s="14">
        <v>13</v>
      </c>
      <c r="W22" s="14">
        <v>14</v>
      </c>
      <c r="X22" s="15">
        <v>15</v>
      </c>
    </row>
    <row r="23" spans="1:24" x14ac:dyDescent="0.2">
      <c r="F23" s="883"/>
      <c r="G23" s="884"/>
      <c r="H23" s="885"/>
      <c r="I23" s="386" t="s">
        <v>166</v>
      </c>
      <c r="J23" s="437"/>
      <c r="K23" s="367"/>
      <c r="L23" s="367"/>
      <c r="M23" s="367"/>
      <c r="N23" s="438"/>
      <c r="O23" s="437"/>
      <c r="P23" s="367"/>
      <c r="Q23" s="367"/>
      <c r="R23" s="367"/>
      <c r="S23" s="439"/>
      <c r="T23" s="368"/>
      <c r="U23" s="367"/>
      <c r="V23" s="367"/>
      <c r="W23" s="367"/>
      <c r="X23" s="439"/>
    </row>
    <row r="24" spans="1:24" x14ac:dyDescent="0.2">
      <c r="F24" s="883"/>
      <c r="G24" s="884"/>
      <c r="H24" s="885"/>
      <c r="I24" s="392" t="s">
        <v>167</v>
      </c>
      <c r="J24" s="441"/>
      <c r="K24" s="143"/>
      <c r="L24" s="143"/>
      <c r="M24" s="143"/>
      <c r="N24" s="123">
        <v>1</v>
      </c>
      <c r="O24" s="441"/>
      <c r="P24" s="121">
        <v>1</v>
      </c>
      <c r="Q24" s="121">
        <v>1</v>
      </c>
      <c r="R24" s="121">
        <v>1</v>
      </c>
      <c r="S24" s="241"/>
      <c r="T24" s="125">
        <v>1</v>
      </c>
      <c r="U24" s="121">
        <v>1</v>
      </c>
      <c r="V24" s="121">
        <v>2</v>
      </c>
      <c r="W24" s="121">
        <v>1</v>
      </c>
      <c r="X24" s="124">
        <v>1</v>
      </c>
    </row>
    <row r="25" spans="1:24" x14ac:dyDescent="0.2">
      <c r="F25" s="883"/>
      <c r="G25" s="884"/>
      <c r="H25" s="885"/>
      <c r="I25" s="28" t="s">
        <v>168</v>
      </c>
      <c r="J25" s="365">
        <v>2</v>
      </c>
      <c r="K25" s="121">
        <v>2</v>
      </c>
      <c r="L25" s="121">
        <v>2</v>
      </c>
      <c r="M25" s="121">
        <v>2</v>
      </c>
      <c r="N25" s="123">
        <v>1</v>
      </c>
      <c r="O25" s="365">
        <v>2</v>
      </c>
      <c r="P25" s="121">
        <v>1</v>
      </c>
      <c r="Q25" s="121">
        <v>1</v>
      </c>
      <c r="R25" s="121">
        <v>1</v>
      </c>
      <c r="S25" s="124">
        <v>2</v>
      </c>
      <c r="T25" s="125">
        <v>1</v>
      </c>
      <c r="U25" s="121">
        <v>1</v>
      </c>
      <c r="V25" s="143"/>
      <c r="W25" s="121">
        <v>1</v>
      </c>
      <c r="X25" s="124">
        <v>1</v>
      </c>
    </row>
    <row r="26" spans="1:24" x14ac:dyDescent="0.2">
      <c r="F26" s="883"/>
      <c r="G26" s="884"/>
      <c r="H26" s="885"/>
      <c r="I26" s="28" t="s">
        <v>169</v>
      </c>
      <c r="J26" s="441"/>
      <c r="K26" s="143"/>
      <c r="L26" s="143"/>
      <c r="M26" s="143"/>
      <c r="N26" s="366"/>
      <c r="O26" s="441"/>
      <c r="P26" s="143"/>
      <c r="Q26" s="143"/>
      <c r="R26" s="143"/>
      <c r="S26" s="241"/>
      <c r="T26" s="349"/>
      <c r="U26" s="143"/>
      <c r="V26" s="143"/>
      <c r="W26" s="143"/>
      <c r="X26" s="241"/>
    </row>
    <row r="27" spans="1:24" x14ac:dyDescent="0.2">
      <c r="F27" s="883"/>
      <c r="G27" s="884"/>
      <c r="H27" s="885"/>
      <c r="I27" s="28" t="s">
        <v>170</v>
      </c>
      <c r="J27" s="441"/>
      <c r="K27" s="143"/>
      <c r="L27" s="143"/>
      <c r="M27" s="143"/>
      <c r="N27" s="366"/>
      <c r="O27" s="441"/>
      <c r="P27" s="143"/>
      <c r="Q27" s="143"/>
      <c r="R27" s="143"/>
      <c r="S27" s="241"/>
      <c r="T27" s="349"/>
      <c r="U27" s="143"/>
      <c r="V27" s="143"/>
      <c r="W27" s="143"/>
      <c r="X27" s="241"/>
    </row>
    <row r="28" spans="1:24" x14ac:dyDescent="0.2">
      <c r="F28" s="883"/>
      <c r="G28" s="884"/>
      <c r="H28" s="885"/>
      <c r="I28" s="396" t="s">
        <v>171</v>
      </c>
      <c r="J28" s="441"/>
      <c r="K28" s="143"/>
      <c r="L28" s="143"/>
      <c r="M28" s="143"/>
      <c r="N28" s="366"/>
      <c r="O28" s="441"/>
      <c r="P28" s="143"/>
      <c r="Q28" s="143"/>
      <c r="R28" s="143"/>
      <c r="S28" s="241"/>
      <c r="T28" s="349"/>
      <c r="U28" s="143"/>
      <c r="V28" s="143"/>
      <c r="W28" s="143"/>
      <c r="X28" s="241"/>
    </row>
    <row r="29" spans="1:24" x14ac:dyDescent="0.2">
      <c r="F29" s="883"/>
      <c r="G29" s="884"/>
      <c r="H29" s="885"/>
      <c r="I29" s="396" t="s">
        <v>172</v>
      </c>
      <c r="J29" s="393"/>
      <c r="K29" s="142"/>
      <c r="L29" s="142"/>
      <c r="M29" s="142"/>
      <c r="N29" s="394"/>
      <c r="O29" s="393"/>
      <c r="P29" s="142"/>
      <c r="Q29" s="143"/>
      <c r="R29" s="142"/>
      <c r="S29" s="375"/>
      <c r="T29" s="395"/>
      <c r="U29" s="142"/>
      <c r="V29" s="142"/>
      <c r="W29" s="142"/>
      <c r="X29" s="375"/>
    </row>
    <row r="30" spans="1:24" x14ac:dyDescent="0.2">
      <c r="F30" s="883"/>
      <c r="G30" s="884"/>
      <c r="H30" s="885"/>
      <c r="I30" s="396" t="s">
        <v>173</v>
      </c>
      <c r="J30" s="393"/>
      <c r="K30" s="142"/>
      <c r="L30" s="142"/>
      <c r="M30" s="142"/>
      <c r="N30" s="394"/>
      <c r="O30" s="393"/>
      <c r="P30" s="142"/>
      <c r="Q30" s="142"/>
      <c r="R30" s="142"/>
      <c r="S30" s="375"/>
      <c r="T30" s="395"/>
      <c r="U30" s="142"/>
      <c r="V30" s="142"/>
      <c r="W30" s="142"/>
      <c r="X30" s="375"/>
    </row>
    <row r="31" spans="1:24" x14ac:dyDescent="0.2">
      <c r="F31" s="886"/>
      <c r="G31" s="887"/>
      <c r="H31" s="966"/>
      <c r="I31" s="397" t="s">
        <v>174</v>
      </c>
      <c r="J31" s="398"/>
      <c r="K31" s="148"/>
      <c r="L31" s="148"/>
      <c r="M31" s="148"/>
      <c r="N31" s="399"/>
      <c r="O31" s="398"/>
      <c r="P31" s="148"/>
      <c r="Q31" s="148"/>
      <c r="R31" s="148"/>
      <c r="S31" s="177"/>
      <c r="T31" s="444"/>
      <c r="U31" s="147"/>
      <c r="V31" s="147"/>
      <c r="W31" s="147"/>
      <c r="X31" s="242"/>
    </row>
    <row r="33" spans="3:8" ht="32" x14ac:dyDescent="0.2">
      <c r="C33" s="833" t="s">
        <v>300</v>
      </c>
      <c r="D33" s="168" t="s">
        <v>12</v>
      </c>
      <c r="E33" s="169" t="s">
        <v>13</v>
      </c>
      <c r="F33" s="170" t="s">
        <v>14</v>
      </c>
      <c r="G33" s="170" t="s">
        <v>15</v>
      </c>
      <c r="H33" s="171" t="s">
        <v>16</v>
      </c>
    </row>
    <row r="34" spans="3:8" x14ac:dyDescent="0.2">
      <c r="C34" s="834"/>
      <c r="D34" s="172" t="s">
        <v>17</v>
      </c>
      <c r="E34" s="150"/>
      <c r="F34" s="359"/>
      <c r="G34" s="150"/>
      <c r="H34" s="173"/>
    </row>
    <row r="35" spans="3:8" x14ac:dyDescent="0.2">
      <c r="C35" s="834"/>
      <c r="D35" s="378" t="s">
        <v>21</v>
      </c>
      <c r="E35" s="30" t="s">
        <v>30</v>
      </c>
      <c r="F35" s="338">
        <v>41</v>
      </c>
      <c r="G35" s="121" t="s">
        <v>51</v>
      </c>
      <c r="H35" s="375"/>
    </row>
    <row r="36" spans="3:8" x14ac:dyDescent="0.2">
      <c r="C36" s="834"/>
      <c r="D36" s="174" t="s">
        <v>199</v>
      </c>
      <c r="E36" s="161" t="s">
        <v>30</v>
      </c>
      <c r="F36" s="190">
        <v>39</v>
      </c>
      <c r="G36" s="190" t="s">
        <v>51</v>
      </c>
      <c r="H36" s="175"/>
    </row>
    <row r="37" spans="3:8" x14ac:dyDescent="0.2">
      <c r="C37" s="937"/>
      <c r="D37" s="139" t="s">
        <v>27</v>
      </c>
      <c r="E37" s="144"/>
      <c r="F37" s="356"/>
      <c r="G37" s="145"/>
      <c r="H37" s="175"/>
    </row>
    <row r="38" spans="3:8" x14ac:dyDescent="0.2">
      <c r="C38" s="937"/>
      <c r="D38" s="146" t="s">
        <v>31</v>
      </c>
      <c r="E38" s="147"/>
      <c r="F38" s="199"/>
      <c r="G38" s="148"/>
      <c r="H38" s="177"/>
    </row>
    <row r="39" spans="3:8" x14ac:dyDescent="0.2">
      <c r="C39" s="834"/>
      <c r="D39" s="172" t="s">
        <v>34</v>
      </c>
      <c r="E39" s="150"/>
      <c r="F39" s="359"/>
      <c r="G39" s="150"/>
      <c r="H39" s="173"/>
    </row>
    <row r="40" spans="3:8" x14ac:dyDescent="0.2">
      <c r="C40" s="835"/>
      <c r="D40" s="176" t="s">
        <v>38</v>
      </c>
      <c r="E40" s="39" t="s">
        <v>53</v>
      </c>
      <c r="F40" s="376">
        <f>AVERAGE(F18:F19)</f>
        <v>40</v>
      </c>
      <c r="G40" s="166" t="s">
        <v>53</v>
      </c>
      <c r="H40" s="177"/>
    </row>
  </sheetData>
  <mergeCells count="32">
    <mergeCell ref="T16:X16"/>
    <mergeCell ref="F21:H31"/>
    <mergeCell ref="I21:I22"/>
    <mergeCell ref="J21:N21"/>
    <mergeCell ref="O21:S21"/>
    <mergeCell ref="T21:X21"/>
    <mergeCell ref="F16:F17"/>
    <mergeCell ref="G16:I16"/>
    <mergeCell ref="C33:C40"/>
    <mergeCell ref="J16:N16"/>
    <mergeCell ref="O16:S16"/>
    <mergeCell ref="A16:A19"/>
    <mergeCell ref="B16:B17"/>
    <mergeCell ref="C16:C17"/>
    <mergeCell ref="D16:D17"/>
    <mergeCell ref="E16:E17"/>
    <mergeCell ref="B12:N12"/>
    <mergeCell ref="F14:H14"/>
    <mergeCell ref="A1:Y1"/>
    <mergeCell ref="A3:D9"/>
    <mergeCell ref="F3:F4"/>
    <mergeCell ref="G3:I3"/>
    <mergeCell ref="J3:N3"/>
    <mergeCell ref="O3:S3"/>
    <mergeCell ref="T3:X3"/>
    <mergeCell ref="K14:M14"/>
    <mergeCell ref="P14:R14"/>
    <mergeCell ref="U14:W14"/>
    <mergeCell ref="F10:G10"/>
    <mergeCell ref="H10:J10"/>
    <mergeCell ref="K10:M10"/>
    <mergeCell ref="C10:E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E36B-8264-401F-A78B-EF4A8FE9722F}">
  <dimension ref="A1:Y43"/>
  <sheetViews>
    <sheetView workbookViewId="0">
      <selection activeCell="C10" sqref="C10:E10"/>
    </sheetView>
  </sheetViews>
  <sheetFormatPr baseColWidth="10" defaultColWidth="8.83203125" defaultRowHeight="15" x14ac:dyDescent="0.2"/>
  <cols>
    <col min="1" max="1" width="19.83203125" customWidth="1"/>
    <col min="2" max="2" width="11.5" bestFit="1" customWidth="1"/>
    <col min="3" max="3" width="26.6640625" customWidth="1"/>
    <col min="4" max="4" width="22" bestFit="1" customWidth="1"/>
    <col min="5" max="5" width="17.1640625" bestFit="1" customWidth="1"/>
    <col min="6" max="6" width="11" bestFit="1" customWidth="1"/>
    <col min="7" max="7" width="13.33203125" customWidth="1"/>
    <col min="8" max="8" width="11" customWidth="1"/>
  </cols>
  <sheetData>
    <row r="1" spans="1:25" ht="33" x14ac:dyDescent="0.2">
      <c r="A1" s="925" t="s">
        <v>301</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9" x14ac:dyDescent="0.25">
      <c r="A3" s="995" t="s">
        <v>59</v>
      </c>
      <c r="B3" s="996"/>
      <c r="C3" s="996"/>
      <c r="D3" s="1011"/>
      <c r="E3" s="341"/>
      <c r="F3" s="975" t="s">
        <v>60</v>
      </c>
      <c r="G3" s="969" t="s">
        <v>61</v>
      </c>
      <c r="H3" s="977"/>
      <c r="I3" s="971"/>
      <c r="J3" s="890" t="s">
        <v>62</v>
      </c>
      <c r="K3" s="890"/>
      <c r="L3" s="890"/>
      <c r="M3" s="890"/>
      <c r="N3" s="891"/>
      <c r="O3" s="892" t="s">
        <v>63</v>
      </c>
      <c r="P3" s="893"/>
      <c r="Q3" s="893"/>
      <c r="R3" s="893"/>
      <c r="S3" s="894"/>
      <c r="T3" s="895" t="s">
        <v>64</v>
      </c>
      <c r="U3" s="896"/>
      <c r="V3" s="896"/>
      <c r="W3" s="896"/>
      <c r="X3" s="944"/>
    </row>
    <row r="4" spans="1:25" ht="16" x14ac:dyDescent="0.2">
      <c r="A4" s="997"/>
      <c r="B4" s="998"/>
      <c r="C4" s="998"/>
      <c r="D4" s="1012"/>
      <c r="E4" s="342"/>
      <c r="F4" s="976"/>
      <c r="G4" s="66" t="s">
        <v>66</v>
      </c>
      <c r="H4" s="7" t="s">
        <v>67</v>
      </c>
      <c r="I4" s="67" t="s">
        <v>68</v>
      </c>
      <c r="J4" s="13">
        <v>1</v>
      </c>
      <c r="K4" s="14">
        <v>2</v>
      </c>
      <c r="L4" s="14">
        <v>3</v>
      </c>
      <c r="M4" s="14">
        <v>4</v>
      </c>
      <c r="N4" s="68">
        <v>5</v>
      </c>
      <c r="O4" s="13">
        <v>6</v>
      </c>
      <c r="P4" s="14">
        <v>7</v>
      </c>
      <c r="Q4" s="14">
        <v>8</v>
      </c>
      <c r="R4" s="14">
        <v>9</v>
      </c>
      <c r="S4" s="15">
        <v>10</v>
      </c>
      <c r="T4" s="69">
        <v>11</v>
      </c>
      <c r="U4" s="14">
        <v>12</v>
      </c>
      <c r="V4" s="14">
        <v>13</v>
      </c>
      <c r="W4" s="14">
        <v>14</v>
      </c>
      <c r="X4" s="15">
        <v>15</v>
      </c>
    </row>
    <row r="5" spans="1:25" x14ac:dyDescent="0.2">
      <c r="A5" s="997"/>
      <c r="B5" s="998"/>
      <c r="C5" s="998"/>
      <c r="D5" s="998"/>
      <c r="E5" s="486" t="s">
        <v>240</v>
      </c>
      <c r="F5" s="791">
        <v>40.592592592592595</v>
      </c>
      <c r="G5" s="792">
        <v>14.107142857142858</v>
      </c>
      <c r="H5" s="793">
        <v>13.607142857142858</v>
      </c>
      <c r="I5" s="794">
        <v>12.796296296296296</v>
      </c>
      <c r="J5" s="795">
        <v>2.8392857142857144</v>
      </c>
      <c r="K5" s="796">
        <v>2.6071428571428572</v>
      </c>
      <c r="L5" s="796">
        <v>2.9642857142857144</v>
      </c>
      <c r="M5" s="796">
        <v>2.8392857142857144</v>
      </c>
      <c r="N5" s="797">
        <v>2.8571428571428572</v>
      </c>
      <c r="O5" s="798">
        <v>2.8571428571428572</v>
      </c>
      <c r="P5" s="796">
        <v>2.9285714285714284</v>
      </c>
      <c r="Q5" s="796">
        <v>2.5178571428571428</v>
      </c>
      <c r="R5" s="796">
        <v>2.9107142857142856</v>
      </c>
      <c r="S5" s="797">
        <v>2.3928571428571428</v>
      </c>
      <c r="T5" s="798">
        <v>2.6296296296296298</v>
      </c>
      <c r="U5" s="796">
        <v>2.8888888888888888</v>
      </c>
      <c r="V5" s="796">
        <v>2.1111111111111112</v>
      </c>
      <c r="W5" s="796">
        <v>2.5555555555555554</v>
      </c>
      <c r="X5" s="799">
        <v>2.6111111111111112</v>
      </c>
    </row>
    <row r="6" spans="1:25" x14ac:dyDescent="0.2">
      <c r="A6" s="997"/>
      <c r="B6" s="998"/>
      <c r="C6" s="998"/>
      <c r="D6" s="998"/>
      <c r="E6" s="504" t="s">
        <v>241</v>
      </c>
      <c r="F6" s="418">
        <v>40</v>
      </c>
      <c r="G6" s="499">
        <v>14.5</v>
      </c>
      <c r="H6" s="417">
        <v>13.5</v>
      </c>
      <c r="I6" s="500">
        <v>12</v>
      </c>
      <c r="J6" s="421">
        <v>3</v>
      </c>
      <c r="K6" s="190">
        <v>3</v>
      </c>
      <c r="L6" s="190">
        <v>3</v>
      </c>
      <c r="M6" s="190">
        <v>3</v>
      </c>
      <c r="N6" s="422">
        <v>2.5</v>
      </c>
      <c r="O6" s="419">
        <v>3</v>
      </c>
      <c r="P6" s="190">
        <v>2.5</v>
      </c>
      <c r="Q6" s="190">
        <v>2.5</v>
      </c>
      <c r="R6" s="190">
        <v>2.5</v>
      </c>
      <c r="S6" s="422">
        <v>3</v>
      </c>
      <c r="T6" s="419">
        <v>2.5</v>
      </c>
      <c r="U6" s="190">
        <v>2.5</v>
      </c>
      <c r="V6" s="190">
        <v>2</v>
      </c>
      <c r="W6" s="190">
        <v>2.5</v>
      </c>
      <c r="X6" s="420">
        <v>2.5</v>
      </c>
    </row>
    <row r="7" spans="1:25" x14ac:dyDescent="0.2">
      <c r="A7" s="997"/>
      <c r="B7" s="998"/>
      <c r="C7" s="998"/>
      <c r="D7" s="998"/>
      <c r="E7" s="505" t="s">
        <v>242</v>
      </c>
      <c r="F7" s="801">
        <v>44</v>
      </c>
      <c r="G7" s="490">
        <v>15.7</v>
      </c>
      <c r="H7" s="491">
        <v>13.9</v>
      </c>
      <c r="I7" s="492">
        <v>14.4</v>
      </c>
      <c r="J7" s="493">
        <v>3.3</v>
      </c>
      <c r="K7" s="494">
        <v>3</v>
      </c>
      <c r="L7" s="494">
        <v>3.2</v>
      </c>
      <c r="M7" s="494">
        <v>3</v>
      </c>
      <c r="N7" s="495">
        <v>3.2</v>
      </c>
      <c r="O7" s="496">
        <v>3</v>
      </c>
      <c r="P7" s="494">
        <v>2.6</v>
      </c>
      <c r="Q7" s="494">
        <v>2.6</v>
      </c>
      <c r="R7" s="494">
        <v>3</v>
      </c>
      <c r="S7" s="495">
        <v>2.7</v>
      </c>
      <c r="T7" s="496">
        <v>2.8</v>
      </c>
      <c r="U7" s="494">
        <v>3.3</v>
      </c>
      <c r="V7" s="494">
        <v>2.6</v>
      </c>
      <c r="W7" s="494">
        <v>3</v>
      </c>
      <c r="X7" s="497">
        <v>2.7</v>
      </c>
    </row>
    <row r="8" spans="1:25" x14ac:dyDescent="0.2">
      <c r="A8" s="997"/>
      <c r="B8" s="998"/>
      <c r="C8" s="998"/>
      <c r="D8" s="1012"/>
      <c r="E8" s="346" t="s">
        <v>71</v>
      </c>
      <c r="F8" s="72">
        <v>40.200000000000003</v>
      </c>
      <c r="G8" s="72">
        <v>13.6</v>
      </c>
      <c r="H8" s="212">
        <v>13.4</v>
      </c>
      <c r="I8" s="501">
        <v>12.9</v>
      </c>
      <c r="J8" s="77">
        <v>2.8</v>
      </c>
      <c r="K8" s="74">
        <v>2.6</v>
      </c>
      <c r="L8" s="74">
        <v>2.9</v>
      </c>
      <c r="M8" s="74">
        <v>2.8</v>
      </c>
      <c r="N8" s="75">
        <v>2.7</v>
      </c>
      <c r="O8" s="73">
        <v>2.9</v>
      </c>
      <c r="P8" s="74">
        <v>2.8</v>
      </c>
      <c r="Q8" s="74">
        <v>2.5</v>
      </c>
      <c r="R8" s="74">
        <v>2.8</v>
      </c>
      <c r="S8" s="75">
        <v>2.4</v>
      </c>
      <c r="T8" s="73">
        <v>2.6</v>
      </c>
      <c r="U8" s="74">
        <v>3.1</v>
      </c>
      <c r="V8" s="74">
        <v>2.1</v>
      </c>
      <c r="W8" s="74">
        <v>2.5</v>
      </c>
      <c r="X8" s="76">
        <v>2.6</v>
      </c>
    </row>
    <row r="9" spans="1:25" x14ac:dyDescent="0.2">
      <c r="A9" s="999"/>
      <c r="B9" s="1000"/>
      <c r="C9" s="1000"/>
      <c r="D9" s="1013"/>
      <c r="E9" s="346" t="s">
        <v>72</v>
      </c>
      <c r="F9" s="79">
        <v>44.6</v>
      </c>
      <c r="G9" s="79">
        <v>15.1</v>
      </c>
      <c r="H9" s="217">
        <v>14.3</v>
      </c>
      <c r="I9" s="219">
        <v>15.1</v>
      </c>
      <c r="J9" s="84">
        <v>3</v>
      </c>
      <c r="K9" s="81">
        <v>3</v>
      </c>
      <c r="L9" s="81">
        <v>3.1</v>
      </c>
      <c r="M9" s="81">
        <v>3</v>
      </c>
      <c r="N9" s="82">
        <v>2.9</v>
      </c>
      <c r="O9" s="80">
        <v>3</v>
      </c>
      <c r="P9" s="81">
        <v>2.9</v>
      </c>
      <c r="Q9" s="81">
        <v>2.7</v>
      </c>
      <c r="R9" s="81">
        <v>2.9</v>
      </c>
      <c r="S9" s="82">
        <v>2.7</v>
      </c>
      <c r="T9" s="80">
        <v>3</v>
      </c>
      <c r="U9" s="81">
        <v>3.2</v>
      </c>
      <c r="V9" s="81">
        <v>2.8</v>
      </c>
      <c r="W9" s="81">
        <v>2.9</v>
      </c>
      <c r="X9" s="83">
        <v>3.1</v>
      </c>
    </row>
    <row r="10" spans="1:25" ht="19" x14ac:dyDescent="0.2">
      <c r="A10" s="776"/>
      <c r="B10" s="776"/>
      <c r="C10" s="923" t="s">
        <v>73</v>
      </c>
      <c r="D10" s="923"/>
      <c r="E10" s="924"/>
      <c r="F10" s="918" t="s">
        <v>74</v>
      </c>
      <c r="G10" s="919"/>
      <c r="H10" s="906" t="s">
        <v>75</v>
      </c>
      <c r="I10" s="907"/>
      <c r="J10" s="907"/>
      <c r="K10" s="920" t="s">
        <v>76</v>
      </c>
      <c r="L10" s="921"/>
      <c r="M10" s="922"/>
      <c r="N10" s="43"/>
      <c r="O10" s="43"/>
      <c r="P10" s="43"/>
      <c r="Q10" s="43"/>
      <c r="R10" s="43"/>
      <c r="S10" s="43"/>
      <c r="T10" s="43"/>
      <c r="U10" s="43"/>
      <c r="V10" s="43"/>
      <c r="W10" s="43"/>
      <c r="X10" s="43"/>
    </row>
    <row r="12" spans="1:25" ht="136.5" customHeight="1" x14ac:dyDescent="0.2">
      <c r="A12" s="64" t="s">
        <v>302</v>
      </c>
      <c r="B12" s="1014" t="s">
        <v>303</v>
      </c>
      <c r="C12" s="934"/>
      <c r="D12" s="934"/>
      <c r="E12" s="934"/>
      <c r="F12" s="934"/>
      <c r="G12" s="934"/>
      <c r="H12" s="934"/>
      <c r="I12" s="934"/>
      <c r="J12" s="934"/>
      <c r="K12" s="934"/>
      <c r="L12" s="934"/>
      <c r="M12" s="934"/>
      <c r="N12" s="935"/>
    </row>
    <row r="14" spans="1:25" ht="34" x14ac:dyDescent="0.2">
      <c r="A14" s="506" t="s">
        <v>77</v>
      </c>
      <c r="B14" s="507"/>
      <c r="C14" s="86" t="s">
        <v>204</v>
      </c>
      <c r="D14" s="49"/>
      <c r="E14" s="50"/>
      <c r="F14" s="963" t="s">
        <v>79</v>
      </c>
      <c r="G14" s="964"/>
      <c r="H14" s="965"/>
      <c r="I14" s="46"/>
      <c r="J14" s="51"/>
      <c r="K14" s="963" t="s">
        <v>80</v>
      </c>
      <c r="L14" s="964"/>
      <c r="M14" s="965"/>
      <c r="N14" s="46"/>
      <c r="O14" s="52"/>
      <c r="P14" s="963" t="s">
        <v>81</v>
      </c>
      <c r="Q14" s="964"/>
      <c r="R14" s="965"/>
      <c r="S14" s="46"/>
      <c r="T14" s="53"/>
      <c r="U14" s="963" t="s">
        <v>82</v>
      </c>
      <c r="V14" s="964"/>
      <c r="W14" s="965"/>
    </row>
    <row r="16" spans="1:25" ht="19" x14ac:dyDescent="0.25">
      <c r="A16" s="945" t="s">
        <v>304</v>
      </c>
      <c r="B16" s="949" t="s">
        <v>83</v>
      </c>
      <c r="C16" s="949" t="s">
        <v>84</v>
      </c>
      <c r="D16" s="1008" t="s">
        <v>85</v>
      </c>
      <c r="E16" s="908" t="s">
        <v>12</v>
      </c>
      <c r="F16" s="951" t="s">
        <v>60</v>
      </c>
      <c r="G16" s="939" t="s">
        <v>61</v>
      </c>
      <c r="H16" s="940"/>
      <c r="I16" s="941"/>
      <c r="J16" s="942" t="s">
        <v>62</v>
      </c>
      <c r="K16" s="942"/>
      <c r="L16" s="942"/>
      <c r="M16" s="942"/>
      <c r="N16" s="943"/>
      <c r="O16" s="893" t="s">
        <v>63</v>
      </c>
      <c r="P16" s="893"/>
      <c r="Q16" s="893"/>
      <c r="R16" s="893"/>
      <c r="S16" s="894"/>
      <c r="T16" s="895" t="s">
        <v>64</v>
      </c>
      <c r="U16" s="896"/>
      <c r="V16" s="896"/>
      <c r="W16" s="896"/>
      <c r="X16" s="944"/>
    </row>
    <row r="17" spans="1:24" x14ac:dyDescent="0.2">
      <c r="A17" s="946"/>
      <c r="B17" s="950"/>
      <c r="C17" s="950"/>
      <c r="D17" s="1009"/>
      <c r="E17" s="1010"/>
      <c r="F17" s="950"/>
      <c r="G17" s="220" t="s">
        <v>66</v>
      </c>
      <c r="H17" s="221" t="s">
        <v>67</v>
      </c>
      <c r="I17" s="295" t="s">
        <v>68</v>
      </c>
      <c r="J17" s="222">
        <v>1</v>
      </c>
      <c r="K17" s="223">
        <v>2</v>
      </c>
      <c r="L17" s="223">
        <v>3</v>
      </c>
      <c r="M17" s="223">
        <v>4</v>
      </c>
      <c r="N17" s="224">
        <v>5</v>
      </c>
      <c r="O17" s="225">
        <v>6</v>
      </c>
      <c r="P17" s="226">
        <v>7</v>
      </c>
      <c r="Q17" s="226">
        <v>8</v>
      </c>
      <c r="R17" s="226">
        <v>9</v>
      </c>
      <c r="S17" s="227">
        <v>10</v>
      </c>
      <c r="T17" s="228">
        <v>11</v>
      </c>
      <c r="U17" s="229">
        <v>12</v>
      </c>
      <c r="V17" s="229">
        <v>13</v>
      </c>
      <c r="W17" s="229">
        <v>14</v>
      </c>
      <c r="X17" s="230">
        <v>15</v>
      </c>
    </row>
    <row r="18" spans="1:24" x14ac:dyDescent="0.2">
      <c r="A18" s="947"/>
      <c r="B18" s="279">
        <v>45029</v>
      </c>
      <c r="C18" s="509" t="s">
        <v>305</v>
      </c>
      <c r="D18" s="510" t="s">
        <v>87</v>
      </c>
      <c r="E18" s="509" t="s">
        <v>17</v>
      </c>
      <c r="F18" s="312">
        <v>42</v>
      </c>
      <c r="G18" s="312">
        <v>15</v>
      </c>
      <c r="H18" s="312">
        <v>15</v>
      </c>
      <c r="I18" s="312">
        <v>12</v>
      </c>
      <c r="J18" s="257">
        <v>3</v>
      </c>
      <c r="K18" s="257">
        <v>3</v>
      </c>
      <c r="L18" s="257">
        <v>3</v>
      </c>
      <c r="M18" s="257">
        <v>3</v>
      </c>
      <c r="N18" s="257">
        <v>3</v>
      </c>
      <c r="O18" s="257">
        <v>3</v>
      </c>
      <c r="P18" s="257">
        <v>3</v>
      </c>
      <c r="Q18" s="257">
        <v>3</v>
      </c>
      <c r="R18" s="257">
        <v>3</v>
      </c>
      <c r="S18" s="257">
        <v>3</v>
      </c>
      <c r="T18" s="257">
        <v>3</v>
      </c>
      <c r="U18" s="474">
        <v>2</v>
      </c>
      <c r="V18" s="474">
        <v>2</v>
      </c>
      <c r="W18" s="257">
        <v>3</v>
      </c>
      <c r="X18" s="431">
        <v>2</v>
      </c>
    </row>
    <row r="19" spans="1:24" x14ac:dyDescent="0.2">
      <c r="A19" s="947"/>
      <c r="B19" s="521">
        <v>45029</v>
      </c>
      <c r="C19" s="519" t="s">
        <v>306</v>
      </c>
      <c r="D19" s="520" t="s">
        <v>87</v>
      </c>
      <c r="E19" s="519" t="s">
        <v>17</v>
      </c>
      <c r="F19" s="305">
        <v>44</v>
      </c>
      <c r="G19" s="305">
        <v>15</v>
      </c>
      <c r="H19" s="305">
        <v>13</v>
      </c>
      <c r="I19" s="305">
        <v>16</v>
      </c>
      <c r="J19" s="247">
        <v>3</v>
      </c>
      <c r="K19" s="247">
        <v>3</v>
      </c>
      <c r="L19" s="247">
        <v>3</v>
      </c>
      <c r="M19" s="247">
        <v>3</v>
      </c>
      <c r="N19" s="247">
        <v>3</v>
      </c>
      <c r="O19" s="247">
        <v>3</v>
      </c>
      <c r="P19" s="432">
        <v>2</v>
      </c>
      <c r="Q19" s="432">
        <v>2</v>
      </c>
      <c r="R19" s="247">
        <v>3</v>
      </c>
      <c r="S19" s="247">
        <v>3</v>
      </c>
      <c r="T19" s="247">
        <v>3</v>
      </c>
      <c r="U19" s="247">
        <v>4</v>
      </c>
      <c r="V19" s="247">
        <v>3</v>
      </c>
      <c r="W19" s="247">
        <v>3</v>
      </c>
      <c r="X19" s="263">
        <v>3</v>
      </c>
    </row>
    <row r="20" spans="1:24" x14ac:dyDescent="0.2">
      <c r="A20" s="947"/>
      <c r="B20" s="521">
        <v>45029</v>
      </c>
      <c r="C20" s="519" t="s">
        <v>307</v>
      </c>
      <c r="D20" s="520" t="s">
        <v>87</v>
      </c>
      <c r="E20" s="519" t="s">
        <v>17</v>
      </c>
      <c r="F20" s="305">
        <v>46</v>
      </c>
      <c r="G20" s="305">
        <v>18</v>
      </c>
      <c r="H20" s="305">
        <v>13</v>
      </c>
      <c r="I20" s="305">
        <v>15</v>
      </c>
      <c r="J20" s="247">
        <v>4</v>
      </c>
      <c r="K20" s="247">
        <v>3</v>
      </c>
      <c r="L20" s="247">
        <v>4</v>
      </c>
      <c r="M20" s="247">
        <v>3</v>
      </c>
      <c r="N20" s="247">
        <v>4</v>
      </c>
      <c r="O20" s="247">
        <v>3</v>
      </c>
      <c r="P20" s="432">
        <v>2</v>
      </c>
      <c r="Q20" s="432">
        <v>2</v>
      </c>
      <c r="R20" s="247">
        <v>3</v>
      </c>
      <c r="S20" s="247">
        <v>3</v>
      </c>
      <c r="T20" s="247">
        <v>3</v>
      </c>
      <c r="U20" s="247">
        <v>4</v>
      </c>
      <c r="V20" s="432">
        <v>2</v>
      </c>
      <c r="W20" s="247">
        <v>3</v>
      </c>
      <c r="X20" s="263">
        <v>3</v>
      </c>
    </row>
    <row r="21" spans="1:24" x14ac:dyDescent="0.2">
      <c r="A21" s="947"/>
      <c r="B21" s="521">
        <v>45029</v>
      </c>
      <c r="C21" s="519" t="s">
        <v>308</v>
      </c>
      <c r="D21" s="520" t="s">
        <v>87</v>
      </c>
      <c r="E21" s="519" t="s">
        <v>21</v>
      </c>
      <c r="F21" s="305">
        <v>45</v>
      </c>
      <c r="G21" s="305">
        <v>15.5</v>
      </c>
      <c r="H21" s="305">
        <v>14.5</v>
      </c>
      <c r="I21" s="305">
        <v>15</v>
      </c>
      <c r="J21" s="247">
        <v>3.5</v>
      </c>
      <c r="K21" s="247">
        <v>3</v>
      </c>
      <c r="L21" s="247">
        <v>3</v>
      </c>
      <c r="M21" s="247">
        <v>3</v>
      </c>
      <c r="N21" s="247">
        <v>3</v>
      </c>
      <c r="O21" s="247">
        <v>3</v>
      </c>
      <c r="P21" s="247">
        <v>3</v>
      </c>
      <c r="Q21" s="247">
        <v>3</v>
      </c>
      <c r="R21" s="247">
        <v>3</v>
      </c>
      <c r="S21" s="432">
        <v>2.5</v>
      </c>
      <c r="T21" s="247">
        <v>3</v>
      </c>
      <c r="U21" s="247">
        <v>3.5</v>
      </c>
      <c r="V21" s="247">
        <v>3</v>
      </c>
      <c r="W21" s="247">
        <v>3</v>
      </c>
      <c r="X21" s="433">
        <v>2.5</v>
      </c>
    </row>
    <row r="22" spans="1:24" x14ac:dyDescent="0.2">
      <c r="A22" s="948"/>
      <c r="B22" s="296">
        <v>45029</v>
      </c>
      <c r="C22" s="435" t="s">
        <v>309</v>
      </c>
      <c r="D22" s="512" t="s">
        <v>133</v>
      </c>
      <c r="E22" s="435" t="s">
        <v>17</v>
      </c>
      <c r="F22" s="232">
        <v>43</v>
      </c>
      <c r="G22" s="232">
        <v>15</v>
      </c>
      <c r="H22" s="232">
        <v>14</v>
      </c>
      <c r="I22" s="232">
        <v>14</v>
      </c>
      <c r="J22" s="260">
        <v>3</v>
      </c>
      <c r="K22" s="260">
        <v>3</v>
      </c>
      <c r="L22" s="260">
        <v>3</v>
      </c>
      <c r="M22" s="260">
        <v>3</v>
      </c>
      <c r="N22" s="260">
        <v>3</v>
      </c>
      <c r="O22" s="260">
        <v>3</v>
      </c>
      <c r="P22" s="260">
        <v>3</v>
      </c>
      <c r="Q22" s="260">
        <v>3</v>
      </c>
      <c r="R22" s="260">
        <v>3</v>
      </c>
      <c r="S22" s="436">
        <v>2</v>
      </c>
      <c r="T22" s="436">
        <v>2</v>
      </c>
      <c r="U22" s="260">
        <v>3</v>
      </c>
      <c r="V22" s="260">
        <v>3</v>
      </c>
      <c r="W22" s="260">
        <v>3</v>
      </c>
      <c r="X22" s="261">
        <v>3</v>
      </c>
    </row>
    <row r="23" spans="1:24" x14ac:dyDescent="0.2">
      <c r="G23" s="100"/>
      <c r="H23" s="100"/>
      <c r="I23" s="100"/>
      <c r="J23" s="100"/>
      <c r="K23" s="100"/>
      <c r="L23" s="100"/>
      <c r="M23" s="100"/>
      <c r="N23" s="100"/>
      <c r="O23" s="100"/>
      <c r="P23" s="100"/>
      <c r="Q23" s="100"/>
      <c r="R23" s="100"/>
      <c r="S23" s="100"/>
      <c r="T23" s="100"/>
      <c r="U23" s="100"/>
      <c r="V23" s="100"/>
      <c r="W23" s="100"/>
      <c r="X23" s="100"/>
    </row>
    <row r="24" spans="1:24" ht="19" x14ac:dyDescent="0.25">
      <c r="F24" s="880" t="s">
        <v>310</v>
      </c>
      <c r="G24" s="881"/>
      <c r="H24" s="882"/>
      <c r="I24" s="888" t="s">
        <v>165</v>
      </c>
      <c r="J24" s="890" t="s">
        <v>62</v>
      </c>
      <c r="K24" s="890"/>
      <c r="L24" s="890"/>
      <c r="M24" s="890"/>
      <c r="N24" s="891"/>
      <c r="O24" s="892" t="s">
        <v>63</v>
      </c>
      <c r="P24" s="893"/>
      <c r="Q24" s="893"/>
      <c r="R24" s="893"/>
      <c r="S24" s="894"/>
      <c r="T24" s="895" t="s">
        <v>64</v>
      </c>
      <c r="U24" s="896"/>
      <c r="V24" s="896"/>
      <c r="W24" s="896"/>
      <c r="X24" s="944"/>
    </row>
    <row r="25" spans="1:24" x14ac:dyDescent="0.2">
      <c r="F25" s="883"/>
      <c r="G25" s="884"/>
      <c r="H25" s="885"/>
      <c r="I25" s="889"/>
      <c r="J25" s="13">
        <v>1</v>
      </c>
      <c r="K25" s="14">
        <v>2</v>
      </c>
      <c r="L25" s="14">
        <v>3</v>
      </c>
      <c r="M25" s="14">
        <v>4</v>
      </c>
      <c r="N25" s="68">
        <v>5</v>
      </c>
      <c r="O25" s="13">
        <v>6</v>
      </c>
      <c r="P25" s="14">
        <v>7</v>
      </c>
      <c r="Q25" s="14">
        <v>8</v>
      </c>
      <c r="R25" s="14">
        <v>9</v>
      </c>
      <c r="S25" s="15">
        <v>10</v>
      </c>
      <c r="T25" s="69">
        <v>11</v>
      </c>
      <c r="U25" s="14">
        <v>12</v>
      </c>
      <c r="V25" s="14">
        <v>13</v>
      </c>
      <c r="W25" s="14">
        <v>14</v>
      </c>
      <c r="X25" s="15">
        <v>15</v>
      </c>
    </row>
    <row r="26" spans="1:24" x14ac:dyDescent="0.2">
      <c r="F26" s="883"/>
      <c r="G26" s="884"/>
      <c r="H26" s="885"/>
      <c r="I26" s="386" t="s">
        <v>166</v>
      </c>
      <c r="J26" s="387"/>
      <c r="K26" s="388"/>
      <c r="L26" s="388"/>
      <c r="M26" s="388"/>
      <c r="N26" s="389"/>
      <c r="O26" s="387"/>
      <c r="P26" s="388"/>
      <c r="Q26" s="388"/>
      <c r="R26" s="388"/>
      <c r="S26" s="390"/>
      <c r="T26" s="391"/>
      <c r="U26" s="388"/>
      <c r="V26" s="388"/>
      <c r="W26" s="388"/>
      <c r="X26" s="390"/>
    </row>
    <row r="27" spans="1:24" x14ac:dyDescent="0.2">
      <c r="F27" s="883"/>
      <c r="G27" s="884"/>
      <c r="H27" s="885"/>
      <c r="I27" s="392" t="s">
        <v>167</v>
      </c>
      <c r="J27" s="441"/>
      <c r="K27" s="143"/>
      <c r="L27" s="143"/>
      <c r="M27" s="143"/>
      <c r="N27" s="366"/>
      <c r="O27" s="393"/>
      <c r="P27" s="121">
        <v>2</v>
      </c>
      <c r="Q27" s="113">
        <v>2</v>
      </c>
      <c r="R27" s="143"/>
      <c r="S27" s="124">
        <v>2</v>
      </c>
      <c r="T27" s="125">
        <v>1</v>
      </c>
      <c r="U27" s="121">
        <v>1</v>
      </c>
      <c r="V27" s="143"/>
      <c r="W27" s="143"/>
      <c r="X27" s="124">
        <v>2</v>
      </c>
    </row>
    <row r="28" spans="1:24" x14ac:dyDescent="0.2">
      <c r="F28" s="883"/>
      <c r="G28" s="884"/>
      <c r="H28" s="885"/>
      <c r="I28" s="28" t="s">
        <v>168</v>
      </c>
      <c r="J28" s="32">
        <v>4</v>
      </c>
      <c r="K28" s="30">
        <v>5</v>
      </c>
      <c r="L28" s="30">
        <v>4</v>
      </c>
      <c r="M28" s="30">
        <v>5</v>
      </c>
      <c r="N28" s="31">
        <v>4</v>
      </c>
      <c r="O28" s="32">
        <v>5</v>
      </c>
      <c r="P28" s="113">
        <v>3</v>
      </c>
      <c r="Q28" s="121">
        <v>3</v>
      </c>
      <c r="R28" s="113">
        <v>5</v>
      </c>
      <c r="S28" s="33">
        <v>3</v>
      </c>
      <c r="T28" s="29">
        <v>4</v>
      </c>
      <c r="U28" s="30">
        <v>2</v>
      </c>
      <c r="V28" s="30">
        <v>2</v>
      </c>
      <c r="W28" s="30">
        <v>5</v>
      </c>
      <c r="X28" s="33">
        <v>3</v>
      </c>
    </row>
    <row r="29" spans="1:24" x14ac:dyDescent="0.2">
      <c r="F29" s="883"/>
      <c r="G29" s="884"/>
      <c r="H29" s="885"/>
      <c r="I29" s="28" t="s">
        <v>169</v>
      </c>
      <c r="J29" s="365">
        <v>1</v>
      </c>
      <c r="K29" s="142"/>
      <c r="L29" s="121">
        <v>1</v>
      </c>
      <c r="M29" s="143"/>
      <c r="N29" s="123">
        <v>1</v>
      </c>
      <c r="O29" s="393"/>
      <c r="P29" s="142"/>
      <c r="Q29" s="143"/>
      <c r="R29" s="142"/>
      <c r="S29" s="375"/>
      <c r="T29" s="349"/>
      <c r="U29" s="30">
        <v>2</v>
      </c>
      <c r="V29" s="121">
        <v>3</v>
      </c>
      <c r="W29" s="142"/>
      <c r="X29" s="375"/>
    </row>
    <row r="30" spans="1:24" x14ac:dyDescent="0.2">
      <c r="F30" s="883"/>
      <c r="G30" s="884"/>
      <c r="H30" s="885"/>
      <c r="I30" s="28" t="s">
        <v>170</v>
      </c>
      <c r="J30" s="393"/>
      <c r="K30" s="142"/>
      <c r="L30" s="142"/>
      <c r="M30" s="142"/>
      <c r="N30" s="394"/>
      <c r="O30" s="393"/>
      <c r="P30" s="142"/>
      <c r="Q30" s="142"/>
      <c r="R30" s="142"/>
      <c r="S30" s="375"/>
      <c r="T30" s="395"/>
      <c r="U30" s="143"/>
      <c r="V30" s="142"/>
      <c r="W30" s="142"/>
      <c r="X30" s="375"/>
    </row>
    <row r="31" spans="1:24" x14ac:dyDescent="0.2">
      <c r="F31" s="883"/>
      <c r="G31" s="884"/>
      <c r="H31" s="885"/>
      <c r="I31" s="396" t="s">
        <v>171</v>
      </c>
      <c r="J31" s="393"/>
      <c r="K31" s="142"/>
      <c r="L31" s="142"/>
      <c r="M31" s="142"/>
      <c r="N31" s="394"/>
      <c r="O31" s="393"/>
      <c r="P31" s="142"/>
      <c r="Q31" s="142"/>
      <c r="R31" s="142"/>
      <c r="S31" s="375"/>
      <c r="T31" s="395"/>
      <c r="U31" s="142"/>
      <c r="V31" s="142"/>
      <c r="W31" s="142"/>
      <c r="X31" s="375"/>
    </row>
    <row r="32" spans="1:24" x14ac:dyDescent="0.2">
      <c r="F32" s="883"/>
      <c r="G32" s="884"/>
      <c r="H32" s="885"/>
      <c r="I32" s="396" t="s">
        <v>172</v>
      </c>
      <c r="J32" s="393"/>
      <c r="K32" s="142"/>
      <c r="L32" s="142"/>
      <c r="M32" s="142"/>
      <c r="N32" s="394"/>
      <c r="O32" s="393"/>
      <c r="P32" s="142"/>
      <c r="Q32" s="142"/>
      <c r="R32" s="142"/>
      <c r="S32" s="375"/>
      <c r="T32" s="395"/>
      <c r="U32" s="142"/>
      <c r="V32" s="142"/>
      <c r="W32" s="142"/>
      <c r="X32" s="375"/>
    </row>
    <row r="33" spans="3:24" x14ac:dyDescent="0.2">
      <c r="F33" s="883"/>
      <c r="G33" s="884"/>
      <c r="H33" s="885"/>
      <c r="I33" s="396" t="s">
        <v>173</v>
      </c>
      <c r="J33" s="393"/>
      <c r="K33" s="142"/>
      <c r="L33" s="142"/>
      <c r="M33" s="142"/>
      <c r="N33" s="394"/>
      <c r="O33" s="393"/>
      <c r="P33" s="142"/>
      <c r="Q33" s="142"/>
      <c r="R33" s="142"/>
      <c r="S33" s="375"/>
      <c r="T33" s="395"/>
      <c r="U33" s="142"/>
      <c r="V33" s="142"/>
      <c r="W33" s="142"/>
      <c r="X33" s="375"/>
    </row>
    <row r="34" spans="3:24" x14ac:dyDescent="0.2">
      <c r="F34" s="886"/>
      <c r="G34" s="887"/>
      <c r="H34" s="966"/>
      <c r="I34" s="397" t="s">
        <v>174</v>
      </c>
      <c r="J34" s="398"/>
      <c r="K34" s="148"/>
      <c r="L34" s="148"/>
      <c r="M34" s="148"/>
      <c r="N34" s="399"/>
      <c r="O34" s="398"/>
      <c r="P34" s="148"/>
      <c r="Q34" s="148"/>
      <c r="R34" s="148"/>
      <c r="S34" s="177"/>
      <c r="T34" s="444"/>
      <c r="U34" s="147"/>
      <c r="V34" s="147"/>
      <c r="W34" s="147"/>
      <c r="X34" s="242"/>
    </row>
    <row r="36" spans="3:24" ht="48" x14ac:dyDescent="0.2">
      <c r="C36" s="833" t="s">
        <v>311</v>
      </c>
      <c r="D36" s="168" t="s">
        <v>12</v>
      </c>
      <c r="E36" s="169" t="s">
        <v>13</v>
      </c>
      <c r="F36" s="170" t="s">
        <v>14</v>
      </c>
      <c r="G36" s="170" t="s">
        <v>15</v>
      </c>
      <c r="H36" s="171" t="s">
        <v>16</v>
      </c>
    </row>
    <row r="37" spans="3:24" x14ac:dyDescent="0.2">
      <c r="C37" s="834"/>
      <c r="D37" s="172" t="s">
        <v>17</v>
      </c>
      <c r="E37" s="21" t="s">
        <v>312</v>
      </c>
      <c r="F37" s="379">
        <f>AVERAGE(F18:F20,F22)</f>
        <v>43.75</v>
      </c>
      <c r="G37" s="21" t="s">
        <v>49</v>
      </c>
      <c r="H37" s="445"/>
    </row>
    <row r="38" spans="3:24" x14ac:dyDescent="0.2">
      <c r="C38" s="834"/>
      <c r="D38" s="378" t="s">
        <v>21</v>
      </c>
      <c r="E38" s="121" t="s">
        <v>313</v>
      </c>
      <c r="F38" s="338">
        <v>45</v>
      </c>
      <c r="G38" s="121" t="s">
        <v>51</v>
      </c>
      <c r="H38" s="241"/>
    </row>
    <row r="39" spans="3:24" x14ac:dyDescent="0.2">
      <c r="C39" s="834"/>
      <c r="D39" s="174" t="s">
        <v>199</v>
      </c>
      <c r="E39" s="144"/>
      <c r="F39" s="356"/>
      <c r="G39" s="145"/>
      <c r="H39" s="141"/>
    </row>
    <row r="40" spans="3:24" x14ac:dyDescent="0.2">
      <c r="C40" s="834"/>
      <c r="D40" s="174" t="s">
        <v>27</v>
      </c>
      <c r="E40" s="144"/>
      <c r="F40" s="339"/>
      <c r="G40" s="144"/>
      <c r="H40" s="141"/>
    </row>
    <row r="41" spans="3:24" x14ac:dyDescent="0.2">
      <c r="C41" s="834"/>
      <c r="D41" s="176" t="s">
        <v>31</v>
      </c>
      <c r="E41" s="147"/>
      <c r="F41" s="199"/>
      <c r="G41" s="148"/>
      <c r="H41" s="242"/>
    </row>
    <row r="42" spans="3:24" x14ac:dyDescent="0.2">
      <c r="C42" s="834"/>
      <c r="D42" s="172" t="s">
        <v>34</v>
      </c>
      <c r="E42" s="336" t="s">
        <v>313</v>
      </c>
      <c r="F42" s="337">
        <v>43</v>
      </c>
      <c r="G42" s="336" t="s">
        <v>51</v>
      </c>
      <c r="H42" s="445"/>
    </row>
    <row r="43" spans="3:24" x14ac:dyDescent="0.2">
      <c r="C43" s="835"/>
      <c r="D43" s="176" t="s">
        <v>38</v>
      </c>
      <c r="E43" s="39" t="s">
        <v>312</v>
      </c>
      <c r="F43" s="376">
        <f>AVERAGE(F18:F21)</f>
        <v>44.25</v>
      </c>
      <c r="G43" s="39" t="s">
        <v>49</v>
      </c>
      <c r="H43" s="242"/>
    </row>
  </sheetData>
  <mergeCells count="32">
    <mergeCell ref="F10:G10"/>
    <mergeCell ref="H10:J10"/>
    <mergeCell ref="K10:M10"/>
    <mergeCell ref="C10:E10"/>
    <mergeCell ref="A1:Y1"/>
    <mergeCell ref="A3:D9"/>
    <mergeCell ref="F3:F4"/>
    <mergeCell ref="G3:I3"/>
    <mergeCell ref="J3:N3"/>
    <mergeCell ref="O3:S3"/>
    <mergeCell ref="T3:X3"/>
    <mergeCell ref="A16:A22"/>
    <mergeCell ref="B16:B17"/>
    <mergeCell ref="C16:C17"/>
    <mergeCell ref="D16:D17"/>
    <mergeCell ref="E16:E17"/>
    <mergeCell ref="B12:N12"/>
    <mergeCell ref="F14:H14"/>
    <mergeCell ref="K14:M14"/>
    <mergeCell ref="P14:R14"/>
    <mergeCell ref="U14:W14"/>
    <mergeCell ref="T16:X16"/>
    <mergeCell ref="F24:H34"/>
    <mergeCell ref="I24:I25"/>
    <mergeCell ref="J24:N24"/>
    <mergeCell ref="O24:S24"/>
    <mergeCell ref="T24:X24"/>
    <mergeCell ref="C36:C43"/>
    <mergeCell ref="F16:F17"/>
    <mergeCell ref="G16:I16"/>
    <mergeCell ref="J16:N16"/>
    <mergeCell ref="O16:S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D115B-B8C4-4EF7-82F6-2DAF049F1C13}">
  <dimension ref="A1:Y47"/>
  <sheetViews>
    <sheetView workbookViewId="0">
      <selection activeCell="D10" sqref="D10:F10"/>
    </sheetView>
  </sheetViews>
  <sheetFormatPr baseColWidth="10" defaultColWidth="8.83203125" defaultRowHeight="15" x14ac:dyDescent="0.2"/>
  <cols>
    <col min="1" max="1" width="17.5" customWidth="1"/>
    <col min="2" max="2" width="11.5" bestFit="1" customWidth="1"/>
    <col min="3" max="3" width="29" customWidth="1"/>
    <col min="4" max="4" width="22" bestFit="1" customWidth="1"/>
    <col min="5" max="5" width="12.6640625" bestFit="1" customWidth="1"/>
    <col min="6" max="6" width="11" bestFit="1" customWidth="1"/>
    <col min="7" max="7" width="13.5" customWidth="1"/>
    <col min="8" max="8" width="11.83203125" customWidth="1"/>
  </cols>
  <sheetData>
    <row r="1" spans="1:25" ht="33" x14ac:dyDescent="0.2">
      <c r="A1" s="925" t="s">
        <v>314</v>
      </c>
      <c r="B1" s="926"/>
      <c r="C1" s="926"/>
      <c r="D1" s="926"/>
      <c r="E1" s="926"/>
      <c r="F1" s="926"/>
      <c r="G1" s="926"/>
      <c r="H1" s="926"/>
      <c r="I1" s="926"/>
      <c r="J1" s="926"/>
      <c r="K1" s="926"/>
      <c r="L1" s="926"/>
      <c r="M1" s="926"/>
      <c r="N1" s="926"/>
      <c r="O1" s="926"/>
      <c r="P1" s="926"/>
      <c r="Q1" s="926"/>
      <c r="R1" s="926"/>
      <c r="S1" s="926"/>
      <c r="T1" s="926"/>
      <c r="U1" s="926"/>
      <c r="V1" s="926"/>
      <c r="W1" s="926"/>
      <c r="X1" s="926"/>
      <c r="Y1" s="927"/>
    </row>
    <row r="3" spans="1:25" ht="150.75" customHeight="1" x14ac:dyDescent="0.2">
      <c r="A3" s="64" t="s">
        <v>232</v>
      </c>
      <c r="B3" s="1019" t="s">
        <v>315</v>
      </c>
      <c r="C3" s="1020"/>
      <c r="D3" s="1020"/>
      <c r="E3" s="1020"/>
      <c r="F3" s="1020"/>
      <c r="G3" s="1020"/>
      <c r="H3" s="1020"/>
      <c r="I3" s="1020"/>
      <c r="J3" s="1020"/>
      <c r="K3" s="1020"/>
      <c r="L3" s="1020"/>
      <c r="M3" s="1020"/>
      <c r="N3" s="1021"/>
    </row>
    <row r="5" spans="1:25" ht="19" x14ac:dyDescent="0.25">
      <c r="A5" s="995" t="s">
        <v>59</v>
      </c>
      <c r="B5" s="996"/>
      <c r="C5" s="996"/>
      <c r="D5" s="1011"/>
      <c r="E5" s="341"/>
      <c r="F5" s="975" t="s">
        <v>60</v>
      </c>
      <c r="G5" s="969" t="s">
        <v>61</v>
      </c>
      <c r="H5" s="977"/>
      <c r="I5" s="971"/>
      <c r="J5" s="890" t="s">
        <v>62</v>
      </c>
      <c r="K5" s="890"/>
      <c r="L5" s="890"/>
      <c r="M5" s="890"/>
      <c r="N5" s="890"/>
      <c r="O5" s="892" t="s">
        <v>63</v>
      </c>
      <c r="P5" s="893"/>
      <c r="Q5" s="893"/>
      <c r="R5" s="893"/>
      <c r="S5" s="894"/>
      <c r="T5" s="896" t="s">
        <v>64</v>
      </c>
      <c r="U5" s="896"/>
      <c r="V5" s="896"/>
      <c r="W5" s="896"/>
      <c r="X5" s="944"/>
    </row>
    <row r="6" spans="1:25" ht="16" x14ac:dyDescent="0.2">
      <c r="A6" s="997"/>
      <c r="B6" s="998"/>
      <c r="C6" s="998"/>
      <c r="D6" s="1012"/>
      <c r="E6" s="342"/>
      <c r="F6" s="976"/>
      <c r="G6" s="66" t="s">
        <v>66</v>
      </c>
      <c r="H6" s="7" t="s">
        <v>67</v>
      </c>
      <c r="I6" s="67" t="s">
        <v>68</v>
      </c>
      <c r="J6" s="13">
        <v>1</v>
      </c>
      <c r="K6" s="14">
        <v>2</v>
      </c>
      <c r="L6" s="14">
        <v>3</v>
      </c>
      <c r="M6" s="14">
        <v>4</v>
      </c>
      <c r="N6" s="68">
        <v>5</v>
      </c>
      <c r="O6" s="13">
        <v>6</v>
      </c>
      <c r="P6" s="14">
        <v>7</v>
      </c>
      <c r="Q6" s="14">
        <v>8</v>
      </c>
      <c r="R6" s="14">
        <v>9</v>
      </c>
      <c r="S6" s="68">
        <v>10</v>
      </c>
      <c r="T6" s="13">
        <v>11</v>
      </c>
      <c r="U6" s="14">
        <v>12</v>
      </c>
      <c r="V6" s="14">
        <v>13</v>
      </c>
      <c r="W6" s="14">
        <v>14</v>
      </c>
      <c r="X6" s="15">
        <v>15</v>
      </c>
    </row>
    <row r="7" spans="1:25" x14ac:dyDescent="0.2">
      <c r="A7" s="997"/>
      <c r="B7" s="998"/>
      <c r="C7" s="998"/>
      <c r="D7" s="998"/>
      <c r="E7" s="201" t="s">
        <v>70</v>
      </c>
      <c r="F7" s="802">
        <v>42.333333333333336</v>
      </c>
      <c r="G7" s="711">
        <v>14.888888888888889</v>
      </c>
      <c r="H7" s="675">
        <v>13.611111111111111</v>
      </c>
      <c r="I7" s="711">
        <v>13.777777777777779</v>
      </c>
      <c r="J7" s="287">
        <v>3.4444444444444446</v>
      </c>
      <c r="K7" s="288">
        <v>2.8888888888888888</v>
      </c>
      <c r="L7" s="288">
        <v>3</v>
      </c>
      <c r="M7" s="288">
        <v>2.7777777777777777</v>
      </c>
      <c r="N7" s="289">
        <v>2.7777777777777777</v>
      </c>
      <c r="O7" s="290">
        <v>3</v>
      </c>
      <c r="P7" s="288">
        <v>2.8888888888888888</v>
      </c>
      <c r="Q7" s="288">
        <v>2.4444444444444446</v>
      </c>
      <c r="R7" s="288">
        <v>2.6111111111111112</v>
      </c>
      <c r="S7" s="291">
        <v>2.6666666666666665</v>
      </c>
      <c r="T7" s="287">
        <v>2.6111111111111112</v>
      </c>
      <c r="U7" s="288">
        <v>3.2222222222222223</v>
      </c>
      <c r="V7" s="288">
        <v>2.6111111111111112</v>
      </c>
      <c r="W7" s="288">
        <v>2.5</v>
      </c>
      <c r="X7" s="289">
        <v>2.8333333333333335</v>
      </c>
      <c r="Y7" s="100"/>
    </row>
    <row r="8" spans="1:25" x14ac:dyDescent="0.2">
      <c r="A8" s="997"/>
      <c r="B8" s="998"/>
      <c r="C8" s="998"/>
      <c r="D8" s="998"/>
      <c r="E8" s="25" t="s">
        <v>71</v>
      </c>
      <c r="F8" s="212">
        <v>42.4</v>
      </c>
      <c r="G8" s="546">
        <v>14.6</v>
      </c>
      <c r="H8" s="547">
        <v>13.8</v>
      </c>
      <c r="I8" s="546">
        <v>13.8</v>
      </c>
      <c r="J8" s="548">
        <v>3.2</v>
      </c>
      <c r="K8" s="549">
        <v>2.9</v>
      </c>
      <c r="L8" s="549">
        <v>2.9</v>
      </c>
      <c r="M8" s="549">
        <v>2.8</v>
      </c>
      <c r="N8" s="550">
        <v>2.9</v>
      </c>
      <c r="O8" s="551">
        <v>3.1</v>
      </c>
      <c r="P8" s="549">
        <v>2.9</v>
      </c>
      <c r="Q8" s="549">
        <v>2.6</v>
      </c>
      <c r="R8" s="549">
        <v>2.7</v>
      </c>
      <c r="S8" s="552">
        <v>2.6</v>
      </c>
      <c r="T8" s="548">
        <v>2.6</v>
      </c>
      <c r="U8" s="549">
        <v>3.1</v>
      </c>
      <c r="V8" s="549">
        <v>2.6</v>
      </c>
      <c r="W8" s="549">
        <v>2.7</v>
      </c>
      <c r="X8" s="550">
        <v>2.8</v>
      </c>
    </row>
    <row r="9" spans="1:25" x14ac:dyDescent="0.2">
      <c r="A9" s="999"/>
      <c r="B9" s="1000"/>
      <c r="C9" s="1000"/>
      <c r="D9" s="1000"/>
      <c r="E9" s="35" t="s">
        <v>72</v>
      </c>
      <c r="F9" s="217">
        <v>46.1</v>
      </c>
      <c r="G9" s="218">
        <v>15.6</v>
      </c>
      <c r="H9" s="217">
        <v>14.9</v>
      </c>
      <c r="I9" s="218">
        <v>15.6</v>
      </c>
      <c r="J9" s="80">
        <v>3.2</v>
      </c>
      <c r="K9" s="81">
        <v>3.1</v>
      </c>
      <c r="L9" s="81">
        <v>3.2</v>
      </c>
      <c r="M9" s="81">
        <v>3</v>
      </c>
      <c r="N9" s="83">
        <v>3.1</v>
      </c>
      <c r="O9" s="84">
        <v>3.1</v>
      </c>
      <c r="P9" s="81">
        <v>3.1</v>
      </c>
      <c r="Q9" s="81">
        <v>3</v>
      </c>
      <c r="R9" s="81">
        <v>2.9</v>
      </c>
      <c r="S9" s="82">
        <v>2.8</v>
      </c>
      <c r="T9" s="80">
        <v>3.2</v>
      </c>
      <c r="U9" s="81">
        <v>3.5</v>
      </c>
      <c r="V9" s="81">
        <v>2.9</v>
      </c>
      <c r="W9" s="81">
        <v>3</v>
      </c>
      <c r="X9" s="83">
        <v>3.1</v>
      </c>
    </row>
    <row r="10" spans="1:25" ht="19" x14ac:dyDescent="0.2">
      <c r="A10" s="775"/>
      <c r="B10" s="776"/>
      <c r="C10" s="776"/>
      <c r="D10" s="923" t="s">
        <v>73</v>
      </c>
      <c r="E10" s="923"/>
      <c r="F10" s="924"/>
      <c r="G10" s="918" t="s">
        <v>74</v>
      </c>
      <c r="H10" s="919"/>
      <c r="I10" s="906" t="s">
        <v>75</v>
      </c>
      <c r="J10" s="907"/>
      <c r="K10" s="907"/>
      <c r="L10" s="920" t="s">
        <v>76</v>
      </c>
      <c r="M10" s="921"/>
      <c r="N10" s="922"/>
      <c r="O10" s="43"/>
      <c r="P10" s="43"/>
      <c r="Q10" s="43"/>
      <c r="R10" s="43"/>
      <c r="S10" s="43"/>
      <c r="T10" s="43"/>
      <c r="U10" s="43"/>
      <c r="V10" s="43"/>
      <c r="W10" s="43"/>
      <c r="X10" s="43"/>
    </row>
    <row r="12" spans="1:25" ht="34" x14ac:dyDescent="0.2">
      <c r="A12" s="44" t="s">
        <v>77</v>
      </c>
      <c r="B12" s="85"/>
      <c r="C12" s="86" t="s">
        <v>204</v>
      </c>
      <c r="D12" s="49"/>
      <c r="E12" s="50"/>
      <c r="F12" s="963" t="s">
        <v>79</v>
      </c>
      <c r="G12" s="964"/>
      <c r="H12" s="965"/>
      <c r="I12" s="46"/>
      <c r="J12" s="51"/>
      <c r="K12" s="963" t="s">
        <v>80</v>
      </c>
      <c r="L12" s="964"/>
      <c r="M12" s="965"/>
      <c r="N12" s="46"/>
      <c r="O12" s="52"/>
      <c r="P12" s="963" t="s">
        <v>81</v>
      </c>
      <c r="Q12" s="964"/>
      <c r="R12" s="965"/>
      <c r="S12" s="46"/>
      <c r="T12" s="53"/>
      <c r="U12" s="963" t="s">
        <v>82</v>
      </c>
      <c r="V12" s="964"/>
      <c r="W12" s="965"/>
    </row>
    <row r="14" spans="1:25" ht="19" x14ac:dyDescent="0.25">
      <c r="A14" s="945" t="s">
        <v>234</v>
      </c>
      <c r="B14" s="949" t="s">
        <v>83</v>
      </c>
      <c r="C14" s="951" t="s">
        <v>84</v>
      </c>
      <c r="D14" s="1008" t="s">
        <v>85</v>
      </c>
      <c r="E14" s="908" t="s">
        <v>12</v>
      </c>
      <c r="F14" s="951" t="s">
        <v>60</v>
      </c>
      <c r="G14" s="939" t="s">
        <v>61</v>
      </c>
      <c r="H14" s="940"/>
      <c r="I14" s="941"/>
      <c r="J14" s="942" t="s">
        <v>62</v>
      </c>
      <c r="K14" s="942"/>
      <c r="L14" s="942"/>
      <c r="M14" s="942"/>
      <c r="N14" s="943"/>
      <c r="O14" s="893" t="s">
        <v>63</v>
      </c>
      <c r="P14" s="893"/>
      <c r="Q14" s="893"/>
      <c r="R14" s="893"/>
      <c r="S14" s="894"/>
      <c r="T14" s="895" t="s">
        <v>64</v>
      </c>
      <c r="U14" s="896"/>
      <c r="V14" s="896"/>
      <c r="W14" s="896"/>
      <c r="X14" s="944"/>
    </row>
    <row r="15" spans="1:25" x14ac:dyDescent="0.2">
      <c r="A15" s="946"/>
      <c r="B15" s="979"/>
      <c r="C15" s="981"/>
      <c r="D15" s="1015"/>
      <c r="E15" s="909"/>
      <c r="F15" s="979"/>
      <c r="G15" s="220" t="s">
        <v>66</v>
      </c>
      <c r="H15" s="221" t="s">
        <v>67</v>
      </c>
      <c r="I15" s="295" t="s">
        <v>68</v>
      </c>
      <c r="J15" s="90">
        <v>1</v>
      </c>
      <c r="K15" s="91">
        <v>2</v>
      </c>
      <c r="L15" s="91">
        <v>3</v>
      </c>
      <c r="M15" s="91">
        <v>4</v>
      </c>
      <c r="N15" s="92">
        <v>5</v>
      </c>
      <c r="O15" s="225">
        <v>6</v>
      </c>
      <c r="P15" s="226">
        <v>7</v>
      </c>
      <c r="Q15" s="226">
        <v>8</v>
      </c>
      <c r="R15" s="226">
        <v>9</v>
      </c>
      <c r="S15" s="227">
        <v>10</v>
      </c>
      <c r="T15" s="96">
        <v>11</v>
      </c>
      <c r="U15" s="97">
        <v>12</v>
      </c>
      <c r="V15" s="97">
        <v>13</v>
      </c>
      <c r="W15" s="97">
        <v>14</v>
      </c>
      <c r="X15" s="98">
        <v>15</v>
      </c>
    </row>
    <row r="16" spans="1:25" x14ac:dyDescent="0.2">
      <c r="A16" s="946"/>
      <c r="B16" s="508">
        <v>45029</v>
      </c>
      <c r="C16" s="255" t="s">
        <v>316</v>
      </c>
      <c r="D16" s="530" t="s">
        <v>133</v>
      </c>
      <c r="E16" s="255" t="s">
        <v>17</v>
      </c>
      <c r="F16" s="768">
        <v>26</v>
      </c>
      <c r="G16" s="514">
        <v>9</v>
      </c>
      <c r="H16" s="257">
        <v>8</v>
      </c>
      <c r="I16" s="515">
        <v>9</v>
      </c>
      <c r="J16" s="522">
        <v>2</v>
      </c>
      <c r="K16" s="474">
        <v>2</v>
      </c>
      <c r="L16" s="282">
        <v>1</v>
      </c>
      <c r="M16" s="474">
        <v>2</v>
      </c>
      <c r="N16" s="511">
        <v>2</v>
      </c>
      <c r="O16" s="514">
        <v>3</v>
      </c>
      <c r="P16" s="282">
        <v>1</v>
      </c>
      <c r="Q16" s="282">
        <v>1</v>
      </c>
      <c r="R16" s="474">
        <v>2</v>
      </c>
      <c r="S16" s="538">
        <v>1</v>
      </c>
      <c r="T16" s="537">
        <v>1</v>
      </c>
      <c r="U16" s="474">
        <v>2</v>
      </c>
      <c r="V16" s="474">
        <v>2</v>
      </c>
      <c r="W16" s="474">
        <v>2</v>
      </c>
      <c r="X16" s="431">
        <v>2</v>
      </c>
    </row>
    <row r="17" spans="1:24" x14ac:dyDescent="0.2">
      <c r="A17" s="946"/>
      <c r="B17" s="405">
        <v>45029</v>
      </c>
      <c r="C17" s="401" t="s">
        <v>317</v>
      </c>
      <c r="D17" s="402" t="s">
        <v>87</v>
      </c>
      <c r="E17" s="401" t="s">
        <v>17</v>
      </c>
      <c r="F17" s="531">
        <v>45</v>
      </c>
      <c r="G17" s="532">
        <v>15.5</v>
      </c>
      <c r="H17" s="403">
        <v>14.5</v>
      </c>
      <c r="I17" s="404">
        <v>15</v>
      </c>
      <c r="J17" s="533">
        <v>3.5</v>
      </c>
      <c r="K17" s="403">
        <v>3</v>
      </c>
      <c r="L17" s="403">
        <v>3</v>
      </c>
      <c r="M17" s="403">
        <v>3</v>
      </c>
      <c r="N17" s="531">
        <v>3</v>
      </c>
      <c r="O17" s="532">
        <v>3</v>
      </c>
      <c r="P17" s="403">
        <v>3</v>
      </c>
      <c r="Q17" s="403">
        <v>3</v>
      </c>
      <c r="R17" s="527">
        <v>2.5</v>
      </c>
      <c r="S17" s="404">
        <v>3</v>
      </c>
      <c r="T17" s="533">
        <v>3</v>
      </c>
      <c r="U17" s="403">
        <v>4</v>
      </c>
      <c r="V17" s="403">
        <v>3</v>
      </c>
      <c r="W17" s="527">
        <v>2</v>
      </c>
      <c r="X17" s="404">
        <v>3</v>
      </c>
    </row>
    <row r="18" spans="1:24" x14ac:dyDescent="0.2">
      <c r="A18" s="946"/>
      <c r="B18" s="405">
        <v>45029</v>
      </c>
      <c r="C18" s="401" t="s">
        <v>318</v>
      </c>
      <c r="D18" s="402" t="s">
        <v>133</v>
      </c>
      <c r="E18" s="401" t="s">
        <v>17</v>
      </c>
      <c r="F18" s="531">
        <v>37</v>
      </c>
      <c r="G18" s="532">
        <v>13</v>
      </c>
      <c r="H18" s="403">
        <v>13</v>
      </c>
      <c r="I18" s="404">
        <v>11</v>
      </c>
      <c r="J18" s="533">
        <v>3</v>
      </c>
      <c r="K18" s="527">
        <v>2</v>
      </c>
      <c r="L18" s="403">
        <v>3</v>
      </c>
      <c r="M18" s="403">
        <v>3</v>
      </c>
      <c r="N18" s="536">
        <v>2</v>
      </c>
      <c r="O18" s="532">
        <v>3</v>
      </c>
      <c r="P18" s="403">
        <v>3</v>
      </c>
      <c r="Q18" s="527">
        <v>2</v>
      </c>
      <c r="R18" s="403">
        <v>3</v>
      </c>
      <c r="S18" s="528">
        <v>2</v>
      </c>
      <c r="T18" s="529">
        <v>2</v>
      </c>
      <c r="U18" s="403">
        <v>3</v>
      </c>
      <c r="V18" s="527">
        <v>2</v>
      </c>
      <c r="W18" s="527">
        <v>2</v>
      </c>
      <c r="X18" s="528">
        <v>2</v>
      </c>
    </row>
    <row r="19" spans="1:24" x14ac:dyDescent="0.2">
      <c r="A19" s="946"/>
      <c r="B19" s="405">
        <v>45029</v>
      </c>
      <c r="C19" s="401" t="s">
        <v>319</v>
      </c>
      <c r="D19" s="402" t="s">
        <v>87</v>
      </c>
      <c r="E19" s="401" t="s">
        <v>17</v>
      </c>
      <c r="F19" s="531">
        <v>40</v>
      </c>
      <c r="G19" s="532">
        <v>16</v>
      </c>
      <c r="H19" s="403">
        <v>13</v>
      </c>
      <c r="I19" s="404">
        <v>11</v>
      </c>
      <c r="J19" s="533">
        <v>4</v>
      </c>
      <c r="K19" s="403">
        <v>3</v>
      </c>
      <c r="L19" s="403">
        <v>3</v>
      </c>
      <c r="M19" s="403">
        <v>3</v>
      </c>
      <c r="N19" s="531">
        <v>3</v>
      </c>
      <c r="O19" s="532">
        <v>3</v>
      </c>
      <c r="P19" s="403">
        <v>3</v>
      </c>
      <c r="Q19" s="527">
        <v>2</v>
      </c>
      <c r="R19" s="527">
        <v>2</v>
      </c>
      <c r="S19" s="404">
        <v>3</v>
      </c>
      <c r="T19" s="529">
        <v>2</v>
      </c>
      <c r="U19" s="527">
        <v>2</v>
      </c>
      <c r="V19" s="527">
        <v>2</v>
      </c>
      <c r="W19" s="527">
        <v>2</v>
      </c>
      <c r="X19" s="404">
        <v>3</v>
      </c>
    </row>
    <row r="20" spans="1:24" x14ac:dyDescent="0.2">
      <c r="A20" s="946"/>
      <c r="B20" s="405">
        <v>45015</v>
      </c>
      <c r="C20" s="401" t="s">
        <v>320</v>
      </c>
      <c r="D20" s="402" t="s">
        <v>133</v>
      </c>
      <c r="E20" s="401" t="s">
        <v>17</v>
      </c>
      <c r="F20" s="531">
        <v>48</v>
      </c>
      <c r="G20" s="532">
        <v>16</v>
      </c>
      <c r="H20" s="403">
        <v>15</v>
      </c>
      <c r="I20" s="404">
        <v>17</v>
      </c>
      <c r="J20" s="533">
        <v>4</v>
      </c>
      <c r="K20" s="403">
        <v>3</v>
      </c>
      <c r="L20" s="403">
        <v>3</v>
      </c>
      <c r="M20" s="403">
        <v>3</v>
      </c>
      <c r="N20" s="531">
        <v>3</v>
      </c>
      <c r="O20" s="532">
        <v>3</v>
      </c>
      <c r="P20" s="403">
        <v>4</v>
      </c>
      <c r="Q20" s="403">
        <v>3</v>
      </c>
      <c r="R20" s="527">
        <v>2</v>
      </c>
      <c r="S20" s="404">
        <v>3</v>
      </c>
      <c r="T20" s="533">
        <v>3</v>
      </c>
      <c r="U20" s="403">
        <v>4</v>
      </c>
      <c r="V20" s="403">
        <v>3</v>
      </c>
      <c r="W20" s="403">
        <v>3</v>
      </c>
      <c r="X20" s="404">
        <v>4</v>
      </c>
    </row>
    <row r="21" spans="1:24" x14ac:dyDescent="0.2">
      <c r="A21" s="946"/>
      <c r="B21" s="405">
        <v>45029</v>
      </c>
      <c r="C21" s="401" t="s">
        <v>321</v>
      </c>
      <c r="D21" s="402" t="s">
        <v>87</v>
      </c>
      <c r="E21" s="401" t="s">
        <v>17</v>
      </c>
      <c r="F21" s="531">
        <v>44</v>
      </c>
      <c r="G21" s="532">
        <v>15</v>
      </c>
      <c r="H21" s="403">
        <v>14</v>
      </c>
      <c r="I21" s="404">
        <v>15</v>
      </c>
      <c r="J21" s="533">
        <v>3</v>
      </c>
      <c r="K21" s="403">
        <v>3</v>
      </c>
      <c r="L21" s="403">
        <v>3</v>
      </c>
      <c r="M21" s="403">
        <v>3</v>
      </c>
      <c r="N21" s="531">
        <v>3</v>
      </c>
      <c r="O21" s="532">
        <v>3</v>
      </c>
      <c r="P21" s="403">
        <v>3</v>
      </c>
      <c r="Q21" s="527">
        <v>2</v>
      </c>
      <c r="R21" s="403">
        <v>3</v>
      </c>
      <c r="S21" s="404">
        <v>3</v>
      </c>
      <c r="T21" s="533">
        <v>3</v>
      </c>
      <c r="U21" s="403">
        <v>4</v>
      </c>
      <c r="V21" s="403">
        <v>3</v>
      </c>
      <c r="W21" s="403">
        <v>3</v>
      </c>
      <c r="X21" s="528">
        <v>2</v>
      </c>
    </row>
    <row r="22" spans="1:24" x14ac:dyDescent="0.2">
      <c r="A22" s="946"/>
      <c r="B22" s="274">
        <v>45029</v>
      </c>
      <c r="C22" s="245" t="s">
        <v>322</v>
      </c>
      <c r="D22" s="362" t="s">
        <v>87</v>
      </c>
      <c r="E22" s="245" t="s">
        <v>17</v>
      </c>
      <c r="F22" s="252">
        <v>47</v>
      </c>
      <c r="G22" s="534">
        <v>17</v>
      </c>
      <c r="H22" s="247">
        <v>15</v>
      </c>
      <c r="I22" s="263">
        <v>15</v>
      </c>
      <c r="J22" s="535">
        <v>4</v>
      </c>
      <c r="K22" s="247">
        <v>3</v>
      </c>
      <c r="L22" s="247">
        <v>4</v>
      </c>
      <c r="M22" s="247">
        <v>3</v>
      </c>
      <c r="N22" s="252">
        <v>3</v>
      </c>
      <c r="O22" s="534">
        <v>3</v>
      </c>
      <c r="P22" s="247">
        <v>3</v>
      </c>
      <c r="Q22" s="247">
        <v>3</v>
      </c>
      <c r="R22" s="247">
        <v>3</v>
      </c>
      <c r="S22" s="263">
        <v>3</v>
      </c>
      <c r="T22" s="535">
        <v>3</v>
      </c>
      <c r="U22" s="247">
        <v>4</v>
      </c>
      <c r="V22" s="247">
        <v>3</v>
      </c>
      <c r="W22" s="432">
        <v>2</v>
      </c>
      <c r="X22" s="263">
        <v>3</v>
      </c>
    </row>
    <row r="23" spans="1:24" x14ac:dyDescent="0.2">
      <c r="A23" s="946"/>
      <c r="B23" s="274">
        <v>45029</v>
      </c>
      <c r="C23" s="245" t="s">
        <v>323</v>
      </c>
      <c r="D23" s="362" t="s">
        <v>87</v>
      </c>
      <c r="E23" s="245" t="s">
        <v>17</v>
      </c>
      <c r="F23" s="252">
        <v>51</v>
      </c>
      <c r="G23" s="534">
        <v>18</v>
      </c>
      <c r="H23" s="247">
        <v>15</v>
      </c>
      <c r="I23" s="263">
        <v>17.5</v>
      </c>
      <c r="J23" s="535">
        <v>4</v>
      </c>
      <c r="K23" s="247">
        <v>4</v>
      </c>
      <c r="L23" s="247">
        <v>4</v>
      </c>
      <c r="M23" s="247">
        <v>3</v>
      </c>
      <c r="N23" s="252">
        <v>3</v>
      </c>
      <c r="O23" s="534">
        <v>3</v>
      </c>
      <c r="P23" s="247">
        <v>3</v>
      </c>
      <c r="Q23" s="247">
        <v>3</v>
      </c>
      <c r="R23" s="247">
        <v>3</v>
      </c>
      <c r="S23" s="263">
        <v>3</v>
      </c>
      <c r="T23" s="535">
        <v>3.5</v>
      </c>
      <c r="U23" s="247">
        <v>3</v>
      </c>
      <c r="V23" s="247">
        <v>3.5</v>
      </c>
      <c r="W23" s="247">
        <v>4</v>
      </c>
      <c r="X23" s="263">
        <v>3.5</v>
      </c>
    </row>
    <row r="24" spans="1:24" x14ac:dyDescent="0.2">
      <c r="A24" s="980"/>
      <c r="B24" s="275">
        <v>45029</v>
      </c>
      <c r="C24" s="253" t="s">
        <v>324</v>
      </c>
      <c r="D24" s="363" t="s">
        <v>87</v>
      </c>
      <c r="E24" s="253" t="s">
        <v>17</v>
      </c>
      <c r="F24" s="517">
        <v>43</v>
      </c>
      <c r="G24" s="518">
        <v>14.5</v>
      </c>
      <c r="H24" s="260">
        <v>15</v>
      </c>
      <c r="I24" s="261">
        <v>13.5</v>
      </c>
      <c r="J24" s="516">
        <v>3.5</v>
      </c>
      <c r="K24" s="260">
        <v>3</v>
      </c>
      <c r="L24" s="260">
        <v>3</v>
      </c>
      <c r="M24" s="436">
        <v>2</v>
      </c>
      <c r="N24" s="517">
        <v>3</v>
      </c>
      <c r="O24" s="518">
        <v>3</v>
      </c>
      <c r="P24" s="260">
        <v>3</v>
      </c>
      <c r="Q24" s="260">
        <v>3</v>
      </c>
      <c r="R24" s="260">
        <v>3</v>
      </c>
      <c r="S24" s="261">
        <v>3</v>
      </c>
      <c r="T24" s="516">
        <v>3</v>
      </c>
      <c r="U24" s="260">
        <v>3</v>
      </c>
      <c r="V24" s="436">
        <v>2</v>
      </c>
      <c r="W24" s="436">
        <v>2.5</v>
      </c>
      <c r="X24" s="261">
        <v>3</v>
      </c>
    </row>
    <row r="25" spans="1:24" x14ac:dyDescent="0.2">
      <c r="G25" s="100"/>
      <c r="H25" s="100"/>
      <c r="I25" s="100"/>
      <c r="J25" s="100"/>
      <c r="K25" s="100"/>
      <c r="L25" s="100"/>
      <c r="M25" s="100"/>
      <c r="N25" s="100"/>
      <c r="O25" s="100"/>
      <c r="P25" s="100"/>
      <c r="Q25" s="100"/>
      <c r="R25" s="100"/>
      <c r="S25" s="100"/>
      <c r="T25" s="100"/>
      <c r="U25" s="100"/>
      <c r="V25" s="100"/>
      <c r="W25" s="100"/>
      <c r="X25" s="100"/>
    </row>
    <row r="26" spans="1:24" ht="19" x14ac:dyDescent="0.25">
      <c r="F26" s="880" t="s">
        <v>238</v>
      </c>
      <c r="G26" s="881"/>
      <c r="H26" s="882"/>
      <c r="I26" s="888" t="s">
        <v>165</v>
      </c>
      <c r="J26" s="942" t="s">
        <v>62</v>
      </c>
      <c r="K26" s="942"/>
      <c r="L26" s="942"/>
      <c r="M26" s="942"/>
      <c r="N26" s="943"/>
      <c r="O26" s="892" t="s">
        <v>63</v>
      </c>
      <c r="P26" s="893"/>
      <c r="Q26" s="893"/>
      <c r="R26" s="893"/>
      <c r="S26" s="894"/>
      <c r="T26" s="895" t="s">
        <v>64</v>
      </c>
      <c r="U26" s="896"/>
      <c r="V26" s="896"/>
      <c r="W26" s="896"/>
      <c r="X26" s="944"/>
    </row>
    <row r="27" spans="1:24" x14ac:dyDescent="0.2">
      <c r="F27" s="883"/>
      <c r="G27" s="884"/>
      <c r="H27" s="885"/>
      <c r="I27" s="889"/>
      <c r="J27" s="13">
        <v>1</v>
      </c>
      <c r="K27" s="14">
        <v>2</v>
      </c>
      <c r="L27" s="14">
        <v>3</v>
      </c>
      <c r="M27" s="14">
        <v>4</v>
      </c>
      <c r="N27" s="68">
        <v>5</v>
      </c>
      <c r="O27" s="13">
        <v>6</v>
      </c>
      <c r="P27" s="14">
        <v>7</v>
      </c>
      <c r="Q27" s="14">
        <v>8</v>
      </c>
      <c r="R27" s="14">
        <v>9</v>
      </c>
      <c r="S27" s="15">
        <v>10</v>
      </c>
      <c r="T27" s="69">
        <v>11</v>
      </c>
      <c r="U27" s="14">
        <v>12</v>
      </c>
      <c r="V27" s="14">
        <v>13</v>
      </c>
      <c r="W27" s="14">
        <v>14</v>
      </c>
      <c r="X27" s="15">
        <v>15</v>
      </c>
    </row>
    <row r="28" spans="1:24" x14ac:dyDescent="0.2">
      <c r="F28" s="883"/>
      <c r="G28" s="884"/>
      <c r="H28" s="884"/>
      <c r="I28" s="103" t="s">
        <v>166</v>
      </c>
      <c r="J28" s="368"/>
      <c r="K28" s="367"/>
      <c r="L28" s="23">
        <v>1</v>
      </c>
      <c r="M28" s="367"/>
      <c r="N28" s="438"/>
      <c r="O28" s="437"/>
      <c r="P28" s="23">
        <v>1</v>
      </c>
      <c r="Q28" s="23">
        <v>1</v>
      </c>
      <c r="R28" s="367"/>
      <c r="S28" s="24">
        <v>1</v>
      </c>
      <c r="T28" s="770">
        <v>1</v>
      </c>
      <c r="U28" s="367"/>
      <c r="V28" s="367"/>
      <c r="W28" s="367"/>
      <c r="X28" s="439"/>
    </row>
    <row r="29" spans="1:24" x14ac:dyDescent="0.2">
      <c r="F29" s="883"/>
      <c r="G29" s="884"/>
      <c r="H29" s="884"/>
      <c r="I29" s="523" t="s">
        <v>167</v>
      </c>
      <c r="J29" s="29">
        <v>1</v>
      </c>
      <c r="K29" s="30">
        <v>2</v>
      </c>
      <c r="L29" s="143"/>
      <c r="M29" s="30">
        <v>2</v>
      </c>
      <c r="N29" s="31">
        <v>2</v>
      </c>
      <c r="O29" s="441"/>
      <c r="P29" s="143"/>
      <c r="Q29" s="30">
        <v>3</v>
      </c>
      <c r="R29" s="30">
        <v>4</v>
      </c>
      <c r="S29" s="33">
        <v>1</v>
      </c>
      <c r="T29" s="29">
        <v>2</v>
      </c>
      <c r="U29" s="30">
        <v>2</v>
      </c>
      <c r="V29" s="30">
        <v>4</v>
      </c>
      <c r="W29" s="30">
        <v>6</v>
      </c>
      <c r="X29" s="33">
        <v>3</v>
      </c>
    </row>
    <row r="30" spans="1:24" x14ac:dyDescent="0.2">
      <c r="F30" s="883"/>
      <c r="G30" s="884"/>
      <c r="H30" s="884"/>
      <c r="I30" s="27" t="s">
        <v>168</v>
      </c>
      <c r="J30" s="29">
        <v>4</v>
      </c>
      <c r="K30" s="30">
        <v>6</v>
      </c>
      <c r="L30" s="30">
        <v>6</v>
      </c>
      <c r="M30" s="30">
        <v>4</v>
      </c>
      <c r="N30" s="31">
        <v>7</v>
      </c>
      <c r="O30" s="32">
        <v>9</v>
      </c>
      <c r="P30" s="30">
        <v>7</v>
      </c>
      <c r="Q30" s="30">
        <v>5</v>
      </c>
      <c r="R30" s="30">
        <v>5</v>
      </c>
      <c r="S30" s="33">
        <v>7</v>
      </c>
      <c r="T30" s="29">
        <v>6</v>
      </c>
      <c r="U30" s="30">
        <v>3</v>
      </c>
      <c r="V30" s="30">
        <v>5</v>
      </c>
      <c r="W30" s="30">
        <v>2</v>
      </c>
      <c r="X30" s="33">
        <v>5</v>
      </c>
    </row>
    <row r="31" spans="1:24" x14ac:dyDescent="0.2">
      <c r="F31" s="883"/>
      <c r="G31" s="884"/>
      <c r="H31" s="884"/>
      <c r="I31" s="27" t="s">
        <v>169</v>
      </c>
      <c r="J31" s="29">
        <v>4</v>
      </c>
      <c r="K31" s="30">
        <v>1</v>
      </c>
      <c r="L31" s="30">
        <v>2</v>
      </c>
      <c r="M31" s="143"/>
      <c r="N31" s="366"/>
      <c r="O31" s="441"/>
      <c r="P31" s="30">
        <v>1</v>
      </c>
      <c r="Q31" s="143"/>
      <c r="R31" s="143"/>
      <c r="S31" s="241"/>
      <c r="T31" s="349"/>
      <c r="U31" s="30">
        <v>4</v>
      </c>
      <c r="V31" s="143"/>
      <c r="W31" s="30">
        <v>1</v>
      </c>
      <c r="X31" s="33">
        <v>1</v>
      </c>
    </row>
    <row r="32" spans="1:24" x14ac:dyDescent="0.2">
      <c r="F32" s="883"/>
      <c r="G32" s="884"/>
      <c r="H32" s="884"/>
      <c r="I32" s="27" t="s">
        <v>170</v>
      </c>
      <c r="J32" s="395"/>
      <c r="K32" s="142"/>
      <c r="L32" s="142"/>
      <c r="M32" s="142"/>
      <c r="N32" s="394"/>
      <c r="O32" s="393"/>
      <c r="P32" s="142"/>
      <c r="Q32" s="142"/>
      <c r="R32" s="142"/>
      <c r="S32" s="375"/>
      <c r="T32" s="395"/>
      <c r="U32" s="142"/>
      <c r="V32" s="142"/>
      <c r="W32" s="142"/>
      <c r="X32" s="375"/>
    </row>
    <row r="33" spans="3:24" x14ac:dyDescent="0.2">
      <c r="F33" s="883"/>
      <c r="G33" s="884"/>
      <c r="H33" s="884"/>
      <c r="I33" s="128" t="s">
        <v>171</v>
      </c>
      <c r="J33" s="395"/>
      <c r="K33" s="142"/>
      <c r="L33" s="142"/>
      <c r="M33" s="142"/>
      <c r="N33" s="394"/>
      <c r="O33" s="393"/>
      <c r="P33" s="142"/>
      <c r="Q33" s="142"/>
      <c r="R33" s="142"/>
      <c r="S33" s="375"/>
      <c r="T33" s="395"/>
      <c r="U33" s="142"/>
      <c r="V33" s="142"/>
      <c r="W33" s="142"/>
      <c r="X33" s="375"/>
    </row>
    <row r="34" spans="3:24" x14ac:dyDescent="0.2">
      <c r="F34" s="883"/>
      <c r="G34" s="884"/>
      <c r="H34" s="884"/>
      <c r="I34" s="524" t="s">
        <v>172</v>
      </c>
      <c r="J34" s="395"/>
      <c r="K34" s="142"/>
      <c r="L34" s="142"/>
      <c r="M34" s="142"/>
      <c r="N34" s="394"/>
      <c r="O34" s="393"/>
      <c r="P34" s="142"/>
      <c r="Q34" s="142"/>
      <c r="R34" s="142"/>
      <c r="S34" s="375"/>
      <c r="T34" s="395"/>
      <c r="U34" s="142"/>
      <c r="V34" s="142"/>
      <c r="W34" s="142"/>
      <c r="X34" s="375"/>
    </row>
    <row r="35" spans="3:24" x14ac:dyDescent="0.2">
      <c r="F35" s="883"/>
      <c r="G35" s="884"/>
      <c r="H35" s="884"/>
      <c r="I35" s="128" t="s">
        <v>173</v>
      </c>
      <c r="J35" s="395"/>
      <c r="K35" s="142"/>
      <c r="L35" s="142"/>
      <c r="M35" s="142"/>
      <c r="N35" s="394"/>
      <c r="O35" s="393"/>
      <c r="P35" s="142"/>
      <c r="Q35" s="142"/>
      <c r="R35" s="142"/>
      <c r="S35" s="375"/>
      <c r="T35" s="395"/>
      <c r="U35" s="142"/>
      <c r="V35" s="142"/>
      <c r="W35" s="142"/>
      <c r="X35" s="375"/>
    </row>
    <row r="36" spans="3:24" x14ac:dyDescent="0.2">
      <c r="F36" s="886"/>
      <c r="G36" s="887"/>
      <c r="H36" s="887"/>
      <c r="I36" s="129" t="s">
        <v>174</v>
      </c>
      <c r="J36" s="400"/>
      <c r="K36" s="148"/>
      <c r="L36" s="148"/>
      <c r="M36" s="148"/>
      <c r="N36" s="399"/>
      <c r="O36" s="398"/>
      <c r="P36" s="148"/>
      <c r="Q36" s="148"/>
      <c r="R36" s="148"/>
      <c r="S36" s="177"/>
      <c r="T36" s="400"/>
      <c r="U36" s="148"/>
      <c r="V36" s="148"/>
      <c r="W36" s="148"/>
      <c r="X36" s="177"/>
    </row>
    <row r="40" spans="3:24" ht="32" x14ac:dyDescent="0.2">
      <c r="C40" s="833" t="s">
        <v>11</v>
      </c>
      <c r="D40" s="168" t="s">
        <v>12</v>
      </c>
      <c r="E40" s="169" t="s">
        <v>13</v>
      </c>
      <c r="F40" s="170" t="s">
        <v>14</v>
      </c>
      <c r="G40" s="170" t="s">
        <v>15</v>
      </c>
      <c r="H40" s="171" t="s">
        <v>16</v>
      </c>
    </row>
    <row r="41" spans="3:24" x14ac:dyDescent="0.2">
      <c r="C41" s="834"/>
      <c r="D41" s="194" t="s">
        <v>17</v>
      </c>
      <c r="E41" s="195" t="s">
        <v>33</v>
      </c>
      <c r="F41" s="525">
        <v>42.3</v>
      </c>
      <c r="G41" s="195" t="s">
        <v>33</v>
      </c>
      <c r="H41" s="526"/>
    </row>
    <row r="42" spans="3:24" x14ac:dyDescent="0.2">
      <c r="C42" s="834"/>
      <c r="D42" s="378" t="s">
        <v>21</v>
      </c>
      <c r="E42" s="143"/>
      <c r="F42" s="197"/>
      <c r="G42" s="143"/>
      <c r="H42" s="375"/>
    </row>
    <row r="43" spans="3:24" x14ac:dyDescent="0.2">
      <c r="C43" s="834"/>
      <c r="D43" s="378" t="s">
        <v>199</v>
      </c>
      <c r="E43" s="143"/>
      <c r="F43" s="353"/>
      <c r="G43" s="142"/>
      <c r="H43" s="375"/>
    </row>
    <row r="44" spans="3:24" x14ac:dyDescent="0.2">
      <c r="C44" s="834"/>
      <c r="D44" s="174" t="s">
        <v>27</v>
      </c>
      <c r="E44" s="144"/>
      <c r="F44" s="356"/>
      <c r="G44" s="145"/>
      <c r="H44" s="175"/>
    </row>
    <row r="45" spans="3:24" x14ac:dyDescent="0.2">
      <c r="C45" s="834"/>
      <c r="D45" s="176" t="s">
        <v>31</v>
      </c>
      <c r="E45" s="147"/>
      <c r="F45" s="199"/>
      <c r="G45" s="148"/>
      <c r="H45" s="177"/>
    </row>
    <row r="46" spans="3:24" x14ac:dyDescent="0.2">
      <c r="C46" s="834"/>
      <c r="D46" s="172" t="s">
        <v>34</v>
      </c>
      <c r="E46" s="21" t="s">
        <v>325</v>
      </c>
      <c r="F46" s="379">
        <f>AVERAGE(F16,F18,F20)</f>
        <v>37</v>
      </c>
      <c r="G46" s="21" t="s">
        <v>212</v>
      </c>
      <c r="H46" s="173"/>
    </row>
    <row r="47" spans="3:24" x14ac:dyDescent="0.2">
      <c r="C47" s="835"/>
      <c r="D47" s="176" t="s">
        <v>38</v>
      </c>
      <c r="E47" s="39" t="s">
        <v>326</v>
      </c>
      <c r="F47" s="376">
        <f>AVERAGE(F46,F17,F19,F21,F22,F23,F24)</f>
        <v>43.857142857142854</v>
      </c>
      <c r="G47" s="39" t="s">
        <v>190</v>
      </c>
      <c r="H47" s="177"/>
    </row>
  </sheetData>
  <mergeCells count="32">
    <mergeCell ref="G10:H10"/>
    <mergeCell ref="I10:K10"/>
    <mergeCell ref="L10:N10"/>
    <mergeCell ref="D10:F10"/>
    <mergeCell ref="A1:Y1"/>
    <mergeCell ref="B3:N3"/>
    <mergeCell ref="A5:D9"/>
    <mergeCell ref="F5:F6"/>
    <mergeCell ref="G5:I5"/>
    <mergeCell ref="J5:N5"/>
    <mergeCell ref="O5:S5"/>
    <mergeCell ref="T5:X5"/>
    <mergeCell ref="F12:H12"/>
    <mergeCell ref="K12:M12"/>
    <mergeCell ref="P12:R12"/>
    <mergeCell ref="U12:W12"/>
    <mergeCell ref="A14:A24"/>
    <mergeCell ref="B14:B15"/>
    <mergeCell ref="C14:C15"/>
    <mergeCell ref="D14:D15"/>
    <mergeCell ref="E14:E15"/>
    <mergeCell ref="F14:F15"/>
    <mergeCell ref="C40:C47"/>
    <mergeCell ref="G14:I14"/>
    <mergeCell ref="J14:N14"/>
    <mergeCell ref="O14:S14"/>
    <mergeCell ref="T14:X14"/>
    <mergeCell ref="F26:H36"/>
    <mergeCell ref="I26:I27"/>
    <mergeCell ref="J26:N26"/>
    <mergeCell ref="O26:S26"/>
    <mergeCell ref="T26:X2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9A345F67F844CB4DFB1EA8A04DDCE" ma:contentTypeVersion="6" ma:contentTypeDescription="Create a new document." ma:contentTypeScope="" ma:versionID="22538d36944bbddb754ece86f870090a">
  <xsd:schema xmlns:xsd="http://www.w3.org/2001/XMLSchema" xmlns:xs="http://www.w3.org/2001/XMLSchema" xmlns:p="http://schemas.microsoft.com/office/2006/metadata/properties" xmlns:ns2="d0db3f29-8bdc-40d3-8747-8c3cf3c64004" xmlns:ns3="fdadb24f-c679-418d-8931-a6bb9da9b214" targetNamespace="http://schemas.microsoft.com/office/2006/metadata/properties" ma:root="true" ma:fieldsID="78fb3322dbbbc51e6d971287153eda82" ns2:_="" ns3:_="">
    <xsd:import namespace="d0db3f29-8bdc-40d3-8747-8c3cf3c64004"/>
    <xsd:import namespace="fdadb24f-c679-418d-8931-a6bb9da9b21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b3f29-8bdc-40d3-8747-8c3cf3c64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db24f-c679-418d-8931-a6bb9da9b21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79C624-9279-46A5-A8F3-35E66DAF1E3D}"/>
</file>

<file path=customXml/itemProps2.xml><?xml version="1.0" encoding="utf-8"?>
<ds:datastoreItem xmlns:ds="http://schemas.openxmlformats.org/officeDocument/2006/customXml" ds:itemID="{07DE8AC0-C48E-49C3-B49F-73CF9E617D87}"/>
</file>

<file path=customXml/itemProps3.xml><?xml version="1.0" encoding="utf-8"?>
<ds:datastoreItem xmlns:ds="http://schemas.openxmlformats.org/officeDocument/2006/customXml" ds:itemID="{6CF000C3-6D68-4ADB-95A7-43F79B67A00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edTPA Overview</vt:lpstr>
      <vt:lpstr>EC-6</vt:lpstr>
      <vt:lpstr>MLG</vt:lpstr>
      <vt:lpstr>Agricultural Education</vt:lpstr>
      <vt:lpstr>Visual Arts</vt:lpstr>
      <vt:lpstr>K-12 Music</vt:lpstr>
      <vt:lpstr>K-12 Dance</vt:lpstr>
      <vt:lpstr>K-12 Theatre</vt:lpstr>
      <vt:lpstr>Secondary ELA</vt:lpstr>
      <vt:lpstr>Secondary HSS</vt:lpstr>
      <vt:lpstr>Secondary Mathematics</vt:lpstr>
      <vt:lpstr>Family and Cons Sci</vt:lpstr>
      <vt:lpstr>K-12 Phys Ed</vt:lpstr>
      <vt:lpstr>Secondary Science</vt:lpstr>
      <vt:lpstr>Special Education</vt:lpstr>
      <vt:lpstr>DHH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Christina Sinclair</cp:lastModifiedBy>
  <cp:revision/>
  <dcterms:created xsi:type="dcterms:W3CDTF">2023-07-21T13:08:00Z</dcterms:created>
  <dcterms:modified xsi:type="dcterms:W3CDTF">2024-05-01T17:45:50Z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0x01010000D9A345F67F844CB4DFB1EA8A04DDCE</vt:lpwstr>
  </property>
</Properties>
</file>